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3630549b375a41d7" /><Relationship Id="rIdInsomniCore" Type="http://schemas.openxmlformats.org/package/2006/relationships/metadata/core-properties" Target="docProps/core.xml" /><Relationship Id="rIdInsomniApp" Type="http://schemas.openxmlformats.org/officeDocument/2006/relationships/extended-properties" Target="docProps/app.xml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I" sheetId="1" r:id="Rc86a637df366436e"/>
    <x:sheet xmlns:r="http://schemas.openxmlformats.org/officeDocument/2006/relationships" name="Trend &amp; MACD" sheetId="2" r:id="Raf2d1fb43dce4b84"/>
    <x:sheet xmlns:r="http://schemas.openxmlformats.org/officeDocument/2006/relationships" name="Inputs" sheetId="3" r:id="R5b835e5de7af4f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0.0000;-0.0000;0.0000"/>
    <x:numFmt numFmtId="202" formatCode="0.00&quot; &quot;"/>
    <x:numFmt numFmtId="203" formatCode="0.0000&quot; &quot;;-0.0000&quot; &quot;;0.0000&quot; &quot;"/>
  </x:numFmts>
  <x:fonts count="7">
    <x:font>
      <x:sz val="11"/>
      <x:name val="Carlito"/>
    </x:font>
    <x:font>
      <x:sz val="10"/>
      <x:color rgb="FF111412"/>
      <x:name val="Arial"/>
    </x:font>
    <x:font>
      <x:b/>
      <x:sz val="16"/>
      <x:color rgb="FF111412"/>
      <x:name val="Arial"/>
    </x:font>
    <x:font>
      <x:sz val="10"/>
      <x:color rgb="FF616861"/>
      <x:name val="Arial"/>
    </x:font>
    <x:font>
      <x:b/>
      <x:sz val="10"/>
      <x:color rgb="FFFFFFFF"/>
      <x:name val="Arial"/>
    </x:font>
    <x:font>
      <x:b/>
      <x:sz val="14"/>
      <x:color rgb="FF111412"/>
      <x:name val="Arial"/>
    </x:font>
    <x:font>
      <x:sz val="10"/>
      <x:color rgb="FF235C8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EAE0"/>
      </x:patternFill>
    </x:fill>
    <x:fill>
      <x:patternFill patternType="solid">
        <x:fgColor rgb="FF111412"/>
      </x:patternFill>
    </x:fill>
    <x:fill>
      <x:patternFill patternType="solid">
        <x:fgColor rgb="FFF4DFBD"/>
      </x:patternFill>
    </x:fill>
    <x:fill>
      <x:patternFill patternType="solid">
        <x:fgColor rgb="FFE0E8D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9B623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4" fillId="3" borderId="3" xfId="0" applyNumberFormat="1" applyFont="1" applyFill="1" applyBorder="1" applyAlignment="1">
      <x:alignment horizontal="center" vertical="center"/>
    </x:xf>
    <x:xf numFmtId="0" fontId="4" fillId="3" borderId="4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3" fillId="2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6" fillId="4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2" fontId="1" fillId="5" borderId="0" xfId="0" applyNumberFormat="1" applyFont="1" applyFill="1" applyBorder="1" applyAlignment="1">
      <x:alignment horizontal="right" vertical="center"/>
    </x:xf>
    <x:xf numFmtId="203" fontId="1" fillId="5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3">
    <x:dxf>
      <x:font>
        <x:b/>
        <x:color rgb="FF892F26"/>
      </x:font>
      <x:fill>
        <x:patternFill patternType="solid">
          <x:bgColor rgb="FFF6D9D3"/>
        </x:patternFill>
      </x:fill>
    </x:dxf>
    <x:dxf>
      <x:font>
        <x:color rgb="FF892F26"/>
      </x:font>
      <x:fill>
        <x:patternFill patternType="solid">
          <x:bgColor rgb="FFF6D9D3"/>
        </x:patternFill>
      </x:fill>
    </x:dxf>
    <x:dxf>
      <x:font>
        <x:color rgb="FF892F26"/>
      </x:font>
      <x:fill>
        <x:patternFill patternType="solid">
          <x:bgColor rgb="FFF6D9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29f1772c44d85" /><Relationship Type="http://schemas.openxmlformats.org/officeDocument/2006/relationships/theme" Target="/xl/theme/theme1.xml" Id="R62ac438176ed4a29" /><Relationship Type="http://schemas.openxmlformats.org/officeDocument/2006/relationships/sharedStrings" Target="/xl/sharedStrings.xml" Id="R59eb6037c28f4d7a" /><Relationship Type="http://schemas.openxmlformats.org/officeDocument/2006/relationships/worksheet" Target="/xl/worksheets/sheet1.xml" Id="Rc86a637df366436e" /><Relationship Type="http://schemas.openxmlformats.org/officeDocument/2006/relationships/worksheet" Target="/xl/worksheets/sheet2.xml" Id="Raf2d1fb43dce4b84" /><Relationship Type="http://schemas.openxmlformats.org/officeDocument/2006/relationships/worksheet" Target="/xl/worksheets/sheet3.xml" Id="R5b835e5de7af4f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1412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" hidden="0" customWidth="1"/>
    <x:col min="2" max="2" width="7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4" hidden="0" customWidth="1"/>
    <x:col min="8" max="8" width="14" hidden="0" customWidth="1"/>
    <x:col min="9" max="9" width="11" hidden="0" customWidth="1"/>
    <x:col min="10" max="10" width="31" hidden="0" customWidth="1"/>
  </x:cols>
  <x:sheetData>
    <x:row r="2" ht="29" customHeight="1">
      <x:c r="B2" s="4" t="str">
        <x:v>RSI calculation</x:v>
      </x:c>
      <x:c r="C2" s="3"/>
      <x:c r="D2" s="3"/>
      <x:c r="E2" s="3"/>
      <x:c r="F2" s="3"/>
      <x:c r="G2" s="3"/>
      <x:c r="H2" s="3"/>
      <x:c r="I2" s="3"/>
      <x:c r="J2" s="3"/>
    </x:row>
    <x:row r="3" ht="20" customHeight="1">
      <x:c r="B3" s="5"/>
      <x:c r="C3" s="5"/>
      <x:c r="D3" s="5"/>
      <x:c r="E3" s="5"/>
      <x:c r="F3" s="5"/>
      <x:c r="G3" s="5"/>
      <x:c r="H3" s="5"/>
      <x:c r="I3" s="5"/>
      <x:c r="J3" s="5"/>
    </x:row>
    <x:row r="4" ht="20" customHeight="1">
      <x:c r="B4" s="6" t="str">
        <x:v>InsomniCapital education. Edit the amber close prices on Inputs. All example prices are synthetic.</x:v>
      </x:c>
      <x:c r="C4" s="6"/>
      <x:c r="D4" s="6"/>
      <x:c r="E4" s="6"/>
      <x:c r="F4" s="6"/>
      <x:c r="G4" s="6"/>
      <x:c r="H4" s="6"/>
      <x:c r="I4" s="6"/>
      <x:c r="J4" s="6"/>
    </x:row>
    <x:row r="5" ht="20" customHeight="1">
      <x:c r="B5" s="6" t="str">
        <x:v>RSI 14 uses the mean of the first 14 changes, then Wilder smoothing: (previous average × 13 + change) ÷ 14.</x:v>
      </x:c>
      <x:c r="C5" s="6"/>
      <x:c r="D5" s="6"/>
      <x:c r="E5" s="6"/>
      <x:c r="F5" s="6"/>
      <x:c r="G5" s="6"/>
      <x:c r="H5" s="6"/>
      <x:c r="I5" s="6"/>
      <x:c r="J5" s="6"/>
    </x:row>
    <x:row r="6" ht="20" customHeight="1">
      <x:c r="B6" s="6" t="str">
        <x:v>A missing or nonnumeric close pauses RSI. Calculation restarts after 15 consecutive numeric closes.</x:v>
      </x:c>
      <x:c r="C6" s="6"/>
      <x:c r="D6" s="6"/>
      <x:c r="E6" s="6"/>
      <x:c r="F6" s="6"/>
      <x:c r="G6" s="6"/>
      <x:c r="H6" s="6"/>
      <x:c r="I6" s="6"/>
      <x:c r="J6" s="6"/>
    </x:row>
    <x:row r="7" ht="20" customHeight="1">
      <x:c r="B7" s="6" t="str">
        <x:v>If both averages are zero, this workbook uses RSI 50. Other platforms may use a different flat-price convention.</x:v>
      </x:c>
      <x:c r="C7" s="6"/>
      <x:c r="D7" s="6"/>
      <x:c r="E7" s="6"/>
      <x:c r="F7" s="6"/>
      <x:c r="G7" s="6"/>
      <x:c r="H7" s="6"/>
      <x:c r="I7" s="6"/>
      <x:c r="J7" s="6"/>
    </x:row>
    <x:row r="8" ht="20" customHeight="1">
      <x:c r="B8" s="3"/>
      <x:c r="C8" s="3"/>
      <x:c r="D8" s="3"/>
      <x:c r="E8" s="3"/>
      <x:c r="F8" s="3"/>
      <x:c r="G8" s="3"/>
      <x:c r="H8" s="3"/>
      <x:c r="I8" s="3"/>
      <x:c r="J8" s="3"/>
    </x:row>
    <x:row r="9" ht="30" customHeight="1">
      <x:c r="B9" s="12" t="str">
        <x:v>Bar</x:v>
      </x:c>
      <x:c r="C9" s="13" t="str">
        <x:v>Close</x:v>
      </x:c>
      <x:c r="D9" s="13" t="str">
        <x:v>Change</x:v>
      </x:c>
      <x:c r="E9" s="13" t="str">
        <x:v>Gain</x:v>
      </x:c>
      <x:c r="F9" s="13" t="str">
        <x:v>Loss</x:v>
      </x:c>
      <x:c r="G9" s="13" t="str">
        <x:v>Avg gain 14</x:v>
      </x:c>
      <x:c r="H9" s="13" t="str">
        <x:v>Avg loss 14</x:v>
      </x:c>
      <x:c r="I9" s="13" t="str">
        <x:v>RSI 14</x:v>
      </x:c>
      <x:c r="J9" s="14" t="str">
        <x:v>Calculation status</x:v>
      </x:c>
    </x:row>
    <x:row r="10" ht="20" customHeight="1">
      <x:c r="B10" s="16" t="n">
        <x:f>'Inputs'!B10</x:f>
        <x:v>1</x:v>
      </x:c>
      <x:c r="C10" s="17" t="n">
        <x:f>IF(ISNUMBER('Inputs'!C10),'Inputs'!C10,"")</x:f>
        <x:v>101.1</x:v>
      </x:c>
      <x:c r="D10" s="17" t="str">
        <x:f>""</x:f>
      </x:c>
      <x:c r="E10" s="17" t="str">
        <x:f>IF(ISNUMBER(D10),MAX(D10,0),"")</x:f>
      </x:c>
      <x:c r="F10" s="17" t="str">
        <x:f>IF(ISNUMBER(D10),MAX(-D10,0),"")</x:f>
      </x:c>
      <x:c r="G10" s="17" t="str">
        <x:f>""</x:f>
      </x:c>
      <x:c r="H10" s="17" t="str">
        <x:f>""</x:f>
      </x:c>
      <x:c r="I10" s="26" t="str">
        <x:f>IF(AND(ISNUMBER(G10),ISNUMBER(H10)),IF(H10=0,IF(G10=0,50,100),100-100/(1+G10/H10)),"")</x:f>
      </x:c>
      <x:c r="J10" s="28" t="str">
        <x:f>IF(NOT(ISNUMBER(C10)),"Missing / nonnumeric close",IF(ISNUMBER(I10),IF(AND(G10=0,H10=0),"Flat: RSI 50 convention","Calculated"),"Warm-up: needs 15 closes"))</x:f>
        <x:v>Warm-up: needs 15 closes</x:v>
      </x:c>
    </x:row>
    <x:row r="11" ht="20" customHeight="1">
      <x:c r="B11" s="16" t="n">
        <x:f>'Inputs'!B11</x:f>
        <x:v>2</x:v>
      </x:c>
      <x:c r="C11" s="17" t="n">
        <x:f>IF(ISNUMBER('Inputs'!C11),'Inputs'!C11,"")</x:f>
        <x:v>101.6468</x:v>
      </x:c>
      <x:c r="D11" s="17" t="n">
        <x:f>IF(AND(ISNUMBER(C11),ISNUMBER(C10)),C11-C10,"")</x:f>
        <x:v>0.5468000000000046</x:v>
      </x:c>
      <x:c r="E11" s="17" t="n">
        <x:f>IF(ISNUMBER(D11),MAX(D11,0),"")</x:f>
        <x:v>0.5468000000000046</x:v>
      </x:c>
      <x:c r="F11" s="17" t="n">
        <x:f>IF(ISNUMBER(D11),MAX(-D11,0),"")</x:f>
        <x:v>0</x:v>
      </x:c>
      <x:c r="G11" s="17" t="str">
        <x:f>""</x:f>
      </x:c>
      <x:c r="H11" s="17" t="str">
        <x:f>""</x:f>
      </x:c>
      <x:c r="I11" s="26" t="str">
        <x:f>IF(AND(ISNUMBER(G11),ISNUMBER(H11)),IF(H11=0,IF(G11=0,50,100),100-100/(1+G11/H11)),"")</x:f>
      </x:c>
      <x:c r="J11" s="28" t="str">
        <x:f>IF(NOT(ISNUMBER(C11)),"Missing / nonnumeric close",IF(ISNUMBER(I11),IF(AND(G11=0,H11=0),"Flat: RSI 50 convention","Calculated"),"Warm-up: needs 15 closes"))</x:f>
        <x:v>Warm-up: needs 15 closes</x:v>
      </x:c>
    </x:row>
    <x:row r="12" ht="20" customHeight="1">
      <x:c r="B12" s="16" t="n">
        <x:f>'Inputs'!B12</x:f>
        <x:v>3</x:v>
      </x:c>
      <x:c r="C12" s="17" t="n">
        <x:f>IF(ISNUMBER('Inputs'!C12),'Inputs'!C12,"")</x:f>
        <x:v>102.0067</x:v>
      </x:c>
      <x:c r="D12" s="17" t="n">
        <x:f>IF(AND(ISNUMBER(C12),ISNUMBER(C11)),C12-C11,"")</x:f>
        <x:v>0.3598999999999961</x:v>
      </x:c>
      <x:c r="E12" s="17" t="n">
        <x:f>IF(ISNUMBER(D12),MAX(D12,0),"")</x:f>
        <x:v>0.3598999999999961</x:v>
      </x:c>
      <x:c r="F12" s="17" t="n">
        <x:f>IF(ISNUMBER(D12),MAX(-D12,0),"")</x:f>
        <x:v>0</x:v>
      </x:c>
      <x:c r="G12" s="17" t="str">
        <x:f>""</x:f>
      </x:c>
      <x:c r="H12" s="17" t="str">
        <x:f>""</x:f>
      </x:c>
      <x:c r="I12" s="26" t="str">
        <x:f>IF(AND(ISNUMBER(G12),ISNUMBER(H12)),IF(H12=0,IF(G12=0,50,100),100-100/(1+G12/H12)),"")</x:f>
      </x:c>
      <x:c r="J12" s="28" t="str">
        <x:f>IF(NOT(ISNUMBER(C12)),"Missing / nonnumeric close",IF(ISNUMBER(I12),IF(AND(G12=0,H12=0),"Flat: RSI 50 convention","Calculated"),"Warm-up: needs 15 closes"))</x:f>
        <x:v>Warm-up: needs 15 closes</x:v>
      </x:c>
    </x:row>
    <x:row r="13" ht="20" customHeight="1">
      <x:c r="B13" s="16" t="n">
        <x:f>'Inputs'!B13</x:f>
        <x:v>4</x:v>
      </x:c>
      <x:c r="C13" s="17" t="n">
        <x:f>IF(ISNUMBER('Inputs'!C13),'Inputs'!C13,"")</x:f>
        <x:v>102.211</x:v>
      </x:c>
      <x:c r="D13" s="17" t="n">
        <x:f>IF(AND(ISNUMBER(C13),ISNUMBER(C12)),C13-C12,"")</x:f>
        <x:v>0.20430000000000348</x:v>
      </x:c>
      <x:c r="E13" s="17" t="n">
        <x:f>IF(ISNUMBER(D13),MAX(D13,0),"")</x:f>
        <x:v>0.20430000000000348</x:v>
      </x:c>
      <x:c r="F13" s="17" t="n">
        <x:f>IF(ISNUMBER(D13),MAX(-D13,0),"")</x:f>
        <x:v>0</x:v>
      </x:c>
      <x:c r="G13" s="17" t="str">
        <x:f>""</x:f>
      </x:c>
      <x:c r="H13" s="17" t="str">
        <x:f>""</x:f>
      </x:c>
      <x:c r="I13" s="26" t="str">
        <x:f>IF(AND(ISNUMBER(G13),ISNUMBER(H13)),IF(H13=0,IF(G13=0,50,100),100-100/(1+G13/H13)),"")</x:f>
      </x:c>
      <x:c r="J13" s="28" t="str">
        <x:f>IF(NOT(ISNUMBER(C13)),"Missing / nonnumeric close",IF(ISNUMBER(I13),IF(AND(G13=0,H13=0),"Flat: RSI 50 convention","Calculated"),"Warm-up: needs 15 closes"))</x:f>
        <x:v>Warm-up: needs 15 closes</x:v>
      </x:c>
    </x:row>
    <x:row r="14" ht="20" customHeight="1">
      <x:c r="B14" s="16" t="n">
        <x:f>'Inputs'!B14</x:f>
        <x:v>5</x:v>
      </x:c>
      <x:c r="C14" s="17" t="n">
        <x:f>IF(ISNUMBER('Inputs'!C14),'Inputs'!C14,"")</x:f>
        <x:v>102.3135</x:v>
      </x:c>
      <x:c r="D14" s="17" t="n">
        <x:f>IF(AND(ISNUMBER(C14),ISNUMBER(C13)),C14-C13,"")</x:f>
        <x:v>0.10250000000000625</x:v>
      </x:c>
      <x:c r="E14" s="17" t="n">
        <x:f>IF(ISNUMBER(D14),MAX(D14,0),"")</x:f>
        <x:v>0.10250000000000625</x:v>
      </x:c>
      <x:c r="F14" s="17" t="n">
        <x:f>IF(ISNUMBER(D14),MAX(-D14,0),"")</x:f>
        <x:v>0</x:v>
      </x:c>
      <x:c r="G14" s="17" t="str">
        <x:f>""</x:f>
      </x:c>
      <x:c r="H14" s="17" t="str">
        <x:f>""</x:f>
      </x:c>
      <x:c r="I14" s="26" t="str">
        <x:f>IF(AND(ISNUMBER(G14),ISNUMBER(H14)),IF(H14=0,IF(G14=0,50,100),100-100/(1+G14/H14)),"")</x:f>
      </x:c>
      <x:c r="J14" s="28" t="str">
        <x:f>IF(NOT(ISNUMBER(C14)),"Missing / nonnumeric close",IF(ISNUMBER(I14),IF(AND(G14=0,H14=0),"Flat: RSI 50 convention","Calculated"),"Warm-up: needs 15 closes"))</x:f>
        <x:v>Warm-up: needs 15 closes</x:v>
      </x:c>
    </x:row>
    <x:row r="15" ht="20" customHeight="1">
      <x:c r="B15" s="16" t="n">
        <x:f>'Inputs'!B15</x:f>
        <x:v>6</x:v>
      </x:c>
      <x:c r="C15" s="17" t="n">
        <x:f>IF(ISNUMBER('Inputs'!C15),'Inputs'!C15,"")</x:f>
        <x:v>102.3791</x:v>
      </x:c>
      <x:c r="D15" s="17" t="n">
        <x:f>IF(AND(ISNUMBER(C15),ISNUMBER(C14)),C15-C14,"")</x:f>
        <x:v>0.06559999999998922</x:v>
      </x:c>
      <x:c r="E15" s="17" t="n">
        <x:f>IF(ISNUMBER(D15),MAX(D15,0),"")</x:f>
        <x:v>0.06559999999998922</x:v>
      </x:c>
      <x:c r="F15" s="17" t="n">
        <x:f>IF(ISNUMBER(D15),MAX(-D15,0),"")</x:f>
        <x:v>0</x:v>
      </x:c>
      <x:c r="G15" s="17" t="str">
        <x:f>""</x:f>
      </x:c>
      <x:c r="H15" s="17" t="str">
        <x:f>""</x:f>
      </x:c>
      <x:c r="I15" s="26" t="str">
        <x:f>IF(AND(ISNUMBER(G15),ISNUMBER(H15)),IF(H15=0,IF(G15=0,50,100),100-100/(1+G15/H15)),"")</x:f>
      </x:c>
      <x:c r="J15" s="28" t="str">
        <x:f>IF(NOT(ISNUMBER(C15)),"Missing / nonnumeric close",IF(ISNUMBER(I15),IF(AND(G15=0,H15=0),"Flat: RSI 50 convention","Calculated"),"Warm-up: needs 15 closes"))</x:f>
        <x:v>Warm-up: needs 15 closes</x:v>
      </x:c>
    </x:row>
    <x:row r="16" ht="20" customHeight="1">
      <x:c r="B16" s="16" t="n">
        <x:f>'Inputs'!B16</x:f>
        <x:v>7</x:v>
      </x:c>
      <x:c r="C16" s="17" t="n">
        <x:f>IF(ISNUMBER('Inputs'!C16),'Inputs'!C16,"")</x:f>
        <x:v>102.4714</x:v>
      </x:c>
      <x:c r="D16" s="17" t="n">
        <x:f>IF(AND(ISNUMBER(C16),ISNUMBER(C15)),C16-C15,"")</x:f>
        <x:v>0.09230000000000871</x:v>
      </x:c>
      <x:c r="E16" s="17" t="n">
        <x:f>IF(ISNUMBER(D16),MAX(D16,0),"")</x:f>
        <x:v>0.09230000000000871</x:v>
      </x:c>
      <x:c r="F16" s="17" t="n">
        <x:f>IF(ISNUMBER(D16),MAX(-D16,0),"")</x:f>
        <x:v>0</x:v>
      </x:c>
      <x:c r="G16" s="17" t="str">
        <x:f>""</x:f>
      </x:c>
      <x:c r="H16" s="17" t="str">
        <x:f>""</x:f>
      </x:c>
      <x:c r="I16" s="26" t="str">
        <x:f>IF(AND(ISNUMBER(G16),ISNUMBER(H16)),IF(H16=0,IF(G16=0,50,100),100-100/(1+G16/H16)),"")</x:f>
      </x:c>
      <x:c r="J16" s="28" t="str">
        <x:f>IF(NOT(ISNUMBER(C16)),"Missing / nonnumeric close",IF(ISNUMBER(I16),IF(AND(G16=0,H16=0),"Flat: RSI 50 convention","Calculated"),"Warm-up: needs 15 closes"))</x:f>
        <x:v>Warm-up: needs 15 closes</x:v>
      </x:c>
    </x:row>
    <x:row r="17" ht="20" customHeight="1">
      <x:c r="B17" s="16" t="n">
        <x:f>'Inputs'!B17</x:f>
        <x:v>8</x:v>
      </x:c>
      <x:c r="C17" s="17" t="n">
        <x:f>IF(ISNUMBER('Inputs'!C17),'Inputs'!C17,"")</x:f>
        <x:v>102.6399</x:v>
      </x:c>
      <x:c r="D17" s="17" t="n">
        <x:f>IF(AND(ISNUMBER(C17),ISNUMBER(C16)),C17-C16,"")</x:f>
        <x:v>0.16849999999999454</x:v>
      </x:c>
      <x:c r="E17" s="17" t="n">
        <x:f>IF(ISNUMBER(D17),MAX(D17,0),"")</x:f>
        <x:v>0.16849999999999454</x:v>
      </x:c>
      <x:c r="F17" s="17" t="n">
        <x:f>IF(ISNUMBER(D17),MAX(-D17,0),"")</x:f>
        <x:v>0</x:v>
      </x:c>
      <x:c r="G17" s="17" t="str">
        <x:f>""</x:f>
      </x:c>
      <x:c r="H17" s="17" t="str">
        <x:f>""</x:f>
      </x:c>
      <x:c r="I17" s="26" t="str">
        <x:f>IF(AND(ISNUMBER(G17),ISNUMBER(H17)),IF(H17=0,IF(G17=0,50,100),100-100/(1+G17/H17)),"")</x:f>
      </x:c>
      <x:c r="J17" s="28" t="str">
        <x:f>IF(NOT(ISNUMBER(C17)),"Missing / nonnumeric close",IF(ISNUMBER(I17),IF(AND(G17=0,H17=0),"Flat: RSI 50 convention","Calculated"),"Warm-up: needs 15 closes"))</x:f>
        <x:v>Warm-up: needs 15 closes</x:v>
      </x:c>
    </x:row>
    <x:row r="18" ht="20" customHeight="1">
      <x:c r="B18" s="16" t="n">
        <x:f>'Inputs'!B18</x:f>
        <x:v>9</x:v>
      </x:c>
      <x:c r="C18" s="17" t="n">
        <x:f>IF(ISNUMBER('Inputs'!C18),'Inputs'!C18,"")</x:f>
        <x:v>102.9104</x:v>
      </x:c>
      <x:c r="D18" s="17" t="n">
        <x:f>IF(AND(ISNUMBER(C18),ISNUMBER(C17)),C18-C17,"")</x:f>
        <x:v>0.2704999999999984</x:v>
      </x:c>
      <x:c r="E18" s="17" t="n">
        <x:f>IF(ISNUMBER(D18),MAX(D18,0),"")</x:f>
        <x:v>0.2704999999999984</x:v>
      </x:c>
      <x:c r="F18" s="17" t="n">
        <x:f>IF(ISNUMBER(D18),MAX(-D18,0),"")</x:f>
        <x:v>0</x:v>
      </x:c>
      <x:c r="G18" s="17" t="str">
        <x:f>""</x:f>
      </x:c>
      <x:c r="H18" s="17" t="str">
        <x:f>""</x:f>
      </x:c>
      <x:c r="I18" s="26" t="str">
        <x:f>IF(AND(ISNUMBER(G18),ISNUMBER(H18)),IF(H18=0,IF(G18=0,50,100),100-100/(1+G18/H18)),"")</x:f>
      </x:c>
      <x:c r="J18" s="28" t="str">
        <x:f>IF(NOT(ISNUMBER(C18)),"Missing / nonnumeric close",IF(ISNUMBER(I18),IF(AND(G18=0,H18=0),"Flat: RSI 50 convention","Calculated"),"Warm-up: needs 15 closes"))</x:f>
        <x:v>Warm-up: needs 15 closes</x:v>
      </x:c>
    </x:row>
    <x:row r="19" ht="20" customHeight="1">
      <x:c r="B19" s="16" t="n">
        <x:f>'Inputs'!B19</x:f>
        <x:v>10</x:v>
      </x:c>
      <x:c r="C19" s="17" t="n">
        <x:f>IF(ISNUMBER('Inputs'!C19),'Inputs'!C19,"")</x:f>
        <x:v>103.2794</x:v>
      </x:c>
      <x:c r="D19" s="17" t="n">
        <x:f>IF(AND(ISNUMBER(C19),ISNUMBER(C18)),C19-C18,"")</x:f>
        <x:v>0.3689999999999998</x:v>
      </x:c>
      <x:c r="E19" s="17" t="n">
        <x:f>IF(ISNUMBER(D19),MAX(D19,0),"")</x:f>
        <x:v>0.3689999999999998</x:v>
      </x:c>
      <x:c r="F19" s="17" t="n">
        <x:f>IF(ISNUMBER(D19),MAX(-D19,0),"")</x:f>
        <x:v>0</x:v>
      </x:c>
      <x:c r="G19" s="17" t="str">
        <x:f>""</x:f>
      </x:c>
      <x:c r="H19" s="17" t="str">
        <x:f>""</x:f>
      </x:c>
      <x:c r="I19" s="26" t="str">
        <x:f>IF(AND(ISNUMBER(G19),ISNUMBER(H19)),IF(H19=0,IF(G19=0,50,100),100-100/(1+G19/H19)),"")</x:f>
      </x:c>
      <x:c r="J19" s="28" t="str">
        <x:f>IF(NOT(ISNUMBER(C19)),"Missing / nonnumeric close",IF(ISNUMBER(I19),IF(AND(G19=0,H19=0),"Flat: RSI 50 convention","Calculated"),"Warm-up: needs 15 closes"))</x:f>
        <x:v>Warm-up: needs 15 closes</x:v>
      </x:c>
    </x:row>
    <x:row r="20" ht="20" customHeight="1">
      <x:c r="B20" s="16" t="n">
        <x:f>'Inputs'!B20</x:f>
        <x:v>11</x:v>
      </x:c>
      <x:c r="C20" s="17" t="n">
        <x:f>IF(ISNUMBER('Inputs'!C20),'Inputs'!C20,"")</x:f>
        <x:v>103.7144</x:v>
      </x:c>
      <x:c r="D20" s="17" t="n">
        <x:f>IF(AND(ISNUMBER(C20),ISNUMBER(C19)),C20-C19,"")</x:f>
        <x:v>0.4350000000000023</x:v>
      </x:c>
      <x:c r="E20" s="17" t="n">
        <x:f>IF(ISNUMBER(D20),MAX(D20,0),"")</x:f>
        <x:v>0.4350000000000023</x:v>
      </x:c>
      <x:c r="F20" s="17" t="n">
        <x:f>IF(ISNUMBER(D20),MAX(-D20,0),"")</x:f>
        <x:v>0</x:v>
      </x:c>
      <x:c r="G20" s="17" t="str">
        <x:f>""</x:f>
      </x:c>
      <x:c r="H20" s="17" t="str">
        <x:f>""</x:f>
      </x:c>
      <x:c r="I20" s="26" t="str">
        <x:f>IF(AND(ISNUMBER(G20),ISNUMBER(H20)),IF(H20=0,IF(G20=0,50,100),100-100/(1+G20/H20)),"")</x:f>
      </x:c>
      <x:c r="J20" s="28" t="str">
        <x:f>IF(NOT(ISNUMBER(C20)),"Missing / nonnumeric close",IF(ISNUMBER(I20),IF(AND(G20=0,H20=0),"Flat: RSI 50 convention","Calculated"),"Warm-up: needs 15 closes"))</x:f>
        <x:v>Warm-up: needs 15 closes</x:v>
      </x:c>
    </x:row>
    <x:row r="21" ht="20" customHeight="1">
      <x:c r="B21" s="16" t="n">
        <x:f>'Inputs'!B21</x:f>
        <x:v>12</x:v>
      </x:c>
      <x:c r="C21" s="17" t="n">
        <x:f>IF(ISNUMBER('Inputs'!C21),'Inputs'!C21,"")</x:f>
        <x:v>104.1588</x:v>
      </x:c>
      <x:c r="D21" s="17" t="n">
        <x:f>IF(AND(ISNUMBER(C21),ISNUMBER(C20)),C21-C20,"")</x:f>
        <x:v>0.4444000000000017</x:v>
      </x:c>
      <x:c r="E21" s="17" t="n">
        <x:f>IF(ISNUMBER(D21),MAX(D21,0),"")</x:f>
        <x:v>0.4444000000000017</x:v>
      </x:c>
      <x:c r="F21" s="17" t="n">
        <x:f>IF(ISNUMBER(D21),MAX(-D21,0),"")</x:f>
        <x:v>0</x:v>
      </x:c>
      <x:c r="G21" s="17" t="str">
        <x:f>""</x:f>
      </x:c>
      <x:c r="H21" s="17" t="str">
        <x:f>""</x:f>
      </x:c>
      <x:c r="I21" s="26" t="str">
        <x:f>IF(AND(ISNUMBER(G21),ISNUMBER(H21)),IF(H21=0,IF(G21=0,50,100),100-100/(1+G21/H21)),"")</x:f>
      </x:c>
      <x:c r="J21" s="28" t="str">
        <x:f>IF(NOT(ISNUMBER(C21)),"Missing / nonnumeric close",IF(ISNUMBER(I21),IF(AND(G21=0,H21=0),"Flat: RSI 50 convention","Calculated"),"Warm-up: needs 15 closes"))</x:f>
        <x:v>Warm-up: needs 15 closes</x:v>
      </x:c>
    </x:row>
    <x:row r="22" ht="20" customHeight="1">
      <x:c r="B22" s="16" t="n">
        <x:f>'Inputs'!B22</x:f>
        <x:v>13</x:v>
      </x:c>
      <x:c r="C22" s="17" t="n">
        <x:f>IF(ISNUMBER('Inputs'!C22),'Inputs'!C22,"")</x:f>
        <x:v>104.5418</x:v>
      </x:c>
      <x:c r="D22" s="17" t="n">
        <x:f>IF(AND(ISNUMBER(C22),ISNUMBER(C21)),C22-C21,"")</x:f>
        <x:v>0.38299999999999557</x:v>
      </x:c>
      <x:c r="E22" s="17" t="n">
        <x:f>IF(ISNUMBER(D22),MAX(D22,0),"")</x:f>
        <x:v>0.38299999999999557</x:v>
      </x:c>
      <x:c r="F22" s="17" t="n">
        <x:f>IF(ISNUMBER(D22),MAX(-D22,0),"")</x:f>
        <x:v>0</x:v>
      </x:c>
      <x:c r="G22" s="17" t="str">
        <x:f>""</x:f>
      </x:c>
      <x:c r="H22" s="17" t="str">
        <x:f>""</x:f>
      </x:c>
      <x:c r="I22" s="26" t="str">
        <x:f>IF(AND(ISNUMBER(G22),ISNUMBER(H22)),IF(H22=0,IF(G22=0,50,100),100-100/(1+G22/H22)),"")</x:f>
      </x:c>
      <x:c r="J22" s="28" t="str">
        <x:f>IF(NOT(ISNUMBER(C22)),"Missing / nonnumeric close",IF(ISNUMBER(I22),IF(AND(G22=0,H22=0),"Flat: RSI 50 convention","Calculated"),"Warm-up: needs 15 closes"))</x:f>
        <x:v>Warm-up: needs 15 closes</x:v>
      </x:c>
    </x:row>
    <x:row r="23" ht="20" customHeight="1">
      <x:c r="B23" s="16" t="n">
        <x:f>'Inputs'!B23</x:f>
        <x:v>14</x:v>
      </x:c>
      <x:c r="C23" s="17" t="n">
        <x:f>IF(ISNUMBER('Inputs'!C23),'Inputs'!C23,"")</x:f>
        <x:v>104.7907</x:v>
      </x:c>
      <x:c r="D23" s="17" t="n">
        <x:f>IF(AND(ISNUMBER(C23),ISNUMBER(C22)),C23-C22,"")</x:f>
        <x:v>0.24890000000000612</x:v>
      </x:c>
      <x:c r="E23" s="17" t="n">
        <x:f>IF(ISNUMBER(D23),MAX(D23,0),"")</x:f>
        <x:v>0.24890000000000612</x:v>
      </x:c>
      <x:c r="F23" s="17" t="n">
        <x:f>IF(ISNUMBER(D23),MAX(-D23,0),"")</x:f>
        <x:v>0</x:v>
      </x:c>
      <x:c r="G23" s="17" t="str">
        <x:f>""</x:f>
      </x:c>
      <x:c r="H23" s="17" t="str">
        <x:f>""</x:f>
      </x:c>
      <x:c r="I23" s="26" t="str">
        <x:f>IF(AND(ISNUMBER(G23),ISNUMBER(H23)),IF(H23=0,IF(G23=0,50,100),100-100/(1+G23/H23)),"")</x:f>
      </x:c>
      <x:c r="J23" s="28" t="str">
        <x:f>IF(NOT(ISNUMBER(C23)),"Missing / nonnumeric close",IF(ISNUMBER(I23),IF(AND(G23=0,H23=0),"Flat: RSI 50 convention","Calculated"),"Warm-up: needs 15 closes"))</x:f>
        <x:v>Warm-up: needs 15 closes</x:v>
      </x:c>
    </x:row>
    <x:row r="24" ht="20" customHeight="1">
      <x:c r="B24" s="16" t="n">
        <x:f>'Inputs'!B24</x:f>
        <x:v>15</x:v>
      </x:c>
      <x:c r="C24" s="17" t="n">
        <x:f>IF(ISNUMBER('Inputs'!C24),'Inputs'!C24,"")</x:f>
        <x:v>104.8444</x:v>
      </x:c>
      <x:c r="D24" s="17" t="n">
        <x:f>IF(AND(ISNUMBER(C24),ISNUMBER(C23)),C24-C23,"")</x:f>
        <x:v>0.05369999999999209</x:v>
      </x:c>
      <x:c r="E24" s="17" t="n">
        <x:f>IF(ISNUMBER(D24),MAX(D24,0),"")</x:f>
        <x:v>0.05369999999999209</x:v>
      </x:c>
      <x:c r="F24" s="17" t="n">
        <x:f>IF(ISNUMBER(D24),MAX(-D24,0),"")</x:f>
        <x:v>0</x:v>
      </x:c>
      <x:c r="G24" s="17" t="n">
        <x:f>IF(ISNUMBER(E24),IF(ISNUMBER(G23),(G23*13+E24)/14,IF(COUNT(E11:E24)=14,AVERAGE(E11:E24),"")),"")</x:f>
        <x:v>0.2674571428571428</x:v>
      </x:c>
      <x:c r="H24" s="17" t="n">
        <x:f>IF(ISNUMBER(F24),IF(ISNUMBER(H23),(H23*13+F24)/14,IF(COUNT(F11:F24)=14,AVERAGE(F11:F24),"")),"")</x:f>
        <x:v>0</x:v>
      </x:c>
      <x:c r="I24" s="26" t="n">
        <x:f>IF(AND(ISNUMBER(G24),ISNUMBER(H24)),IF(H24=0,IF(G24=0,50,100),100-100/(1+G24/H24)),"")</x:f>
        <x:v>100</x:v>
      </x:c>
      <x:c r="J24" s="28" t="str">
        <x:f>IF(NOT(ISNUMBER(C24)),"Missing / nonnumeric close",IF(ISNUMBER(I24),IF(AND(G24=0,H24=0),"Flat: RSI 50 convention","Calculated"),"Warm-up: needs 15 closes"))</x:f>
        <x:v>Calculated</x:v>
      </x:c>
    </x:row>
    <x:row r="25" ht="20" customHeight="1">
      <x:c r="B25" s="16" t="n">
        <x:f>'Inputs'!B25</x:f>
        <x:v>16</x:v>
      </x:c>
      <x:c r="C25" s="17" t="n">
        <x:f>IF(ISNUMBER('Inputs'!C25),'Inputs'!C25,"")</x:f>
        <x:v>104.6645</x:v>
      </x:c>
      <x:c r="D25" s="17" t="n">
        <x:f>IF(AND(ISNUMBER(C25),ISNUMBER(C24)),C25-C24,"")</x:f>
        <x:v>-0.1798999999999893</x:v>
      </x:c>
      <x:c r="E25" s="17" t="n">
        <x:f>IF(ISNUMBER(D25),MAX(D25,0),"")</x:f>
        <x:v>0</x:v>
      </x:c>
      <x:c r="F25" s="17" t="n">
        <x:f>IF(ISNUMBER(D25),MAX(-D25,0),"")</x:f>
        <x:v>0.1798999999999893</x:v>
      </x:c>
      <x:c r="G25" s="17" t="n">
        <x:f>IF(ISNUMBER(E25),IF(ISNUMBER(G24),(G24*13+E25)/14,IF(COUNT(E12:E25)=14,AVERAGE(E12:E25),"")),"")</x:f>
        <x:v>0.24835306122448972</x:v>
      </x:c>
      <x:c r="H25" s="17" t="n">
        <x:f>IF(ISNUMBER(F25),IF(ISNUMBER(H24),(H24*13+F25)/14,IF(COUNT(F12:F25)=14,AVERAGE(F12:F25),"")),"")</x:f>
        <x:v>0.012849999999999235</x:v>
      </x:c>
      <x:c r="I25" s="26" t="n">
        <x:f>IF(AND(ISNUMBER(G25),ISNUMBER(H25)),IF(H25=0,IF(G25=0,50,100),100-100/(1+G25/H25)),"")</x:f>
        <x:v>95.08045581864165</x:v>
      </x:c>
      <x:c r="J25" s="28" t="str">
        <x:f>IF(NOT(ISNUMBER(C25)),"Missing / nonnumeric close",IF(ISNUMBER(I25),IF(AND(G25=0,H25=0),"Flat: RSI 50 convention","Calculated"),"Warm-up: needs 15 closes"))</x:f>
        <x:v>Calculated</x:v>
      </x:c>
    </x:row>
    <x:row r="26" ht="20" customHeight="1">
      <x:c r="B26" s="16" t="n">
        <x:f>'Inputs'!B26</x:f>
        <x:v>17</x:v>
      </x:c>
      <x:c r="C26" s="17" t="n">
        <x:f>IF(ISNUMBER('Inputs'!C26),'Inputs'!C26,"")</x:f>
        <x:v>104.2434</x:v>
      </x:c>
      <x:c r="D26" s="17" t="n">
        <x:f>IF(AND(ISNUMBER(C26),ISNUMBER(C25)),C26-C25,"")</x:f>
        <x:v>-0.4211000000000098</x:v>
      </x:c>
      <x:c r="E26" s="17" t="n">
        <x:f>IF(ISNUMBER(D26),MAX(D26,0),"")</x:f>
        <x:v>0</x:v>
      </x:c>
      <x:c r="F26" s="17" t="n">
        <x:f>IF(ISNUMBER(D26),MAX(-D26,0),"")</x:f>
        <x:v>0.4211000000000098</x:v>
      </x:c>
      <x:c r="G26" s="17" t="n">
        <x:f>IF(ISNUMBER(E26),IF(ISNUMBER(G25),(G25*13+E26)/14,IF(COUNT(E13:E26)=14,AVERAGE(E13:E26),"")),"")</x:f>
        <x:v>0.23061355685131188</x:v>
      </x:c>
      <x:c r="H26" s="17" t="n">
        <x:f>IF(ISNUMBER(F26),IF(ISNUMBER(H25),(H25*13+F26)/14,IF(COUNT(F13:F26)=14,AVERAGE(F13:F26),"")),"")</x:f>
        <x:v>0.042010714285714276</x:v>
      </x:c>
      <x:c r="I26" s="26" t="n">
        <x:f>IF(AND(ISNUMBER(G26),ISNUMBER(H26)),IF(H26=0,IF(G26=0,50,100),100-100/(1+G26/H26)),"")</x:f>
        <x:v>84.59025159040264</x:v>
      </x:c>
      <x:c r="J26" s="28" t="str">
        <x:f>IF(NOT(ISNUMBER(C26)),"Missing / nonnumeric close",IF(ISNUMBER(I26),IF(AND(G26=0,H26=0),"Flat: RSI 50 convention","Calculated"),"Warm-up: needs 15 closes"))</x:f>
        <x:v>Calculated</x:v>
      </x:c>
    </x:row>
    <x:row r="27" ht="20" customHeight="1">
      <x:c r="B27" s="16" t="n">
        <x:f>'Inputs'!B27</x:f>
        <x:v>18</x:v>
      </x:c>
      <x:c r="C27" s="17" t="n">
        <x:f>IF(ISNUMBER('Inputs'!C27),'Inputs'!C27,"")</x:f>
        <x:v>103.6071</x:v>
      </x:c>
      <x:c r="D27" s="17" t="n">
        <x:f>IF(AND(ISNUMBER(C27),ISNUMBER(C26)),C27-C26,"")</x:f>
        <x:v>-0.6362999999999914</x:v>
      </x:c>
      <x:c r="E27" s="17" t="n">
        <x:f>IF(ISNUMBER(D27),MAX(D27,0),"")</x:f>
        <x:v>0</x:v>
      </x:c>
      <x:c r="F27" s="17" t="n">
        <x:f>IF(ISNUMBER(D27),MAX(-D27,0),"")</x:f>
        <x:v>0.6362999999999914</x:v>
      </x:c>
      <x:c r="G27" s="17" t="n">
        <x:f>IF(ISNUMBER(E27),IF(ISNUMBER(G26),(G26*13+E27)/14,IF(COUNT(E14:E27)=14,AVERAGE(E14:E27),"")),"")</x:f>
        <x:v>0.21414115993336105</x:v>
      </x:c>
      <x:c r="H27" s="17" t="n">
        <x:f>IF(ISNUMBER(F27),IF(ISNUMBER(H26),(H26*13+F27)/14,IF(COUNT(F14:F27)=14,AVERAGE(F14:F27),"")),"")</x:f>
        <x:v>0.08445994897959122</x:v>
      </x:c>
      <x:c r="I27" s="26" t="n">
        <x:f>IF(AND(ISNUMBER(G27),ISNUMBER(H27)),IF(H27=0,IF(G27=0,50,100),100-100/(1+G27/H27)),"")</x:f>
        <x:v>71.71479058230395</x:v>
      </x:c>
      <x:c r="J27" s="28" t="str">
        <x:f>IF(NOT(ISNUMBER(C27)),"Missing / nonnumeric close",IF(ISNUMBER(I27),IF(AND(G27=0,H27=0),"Flat: RSI 50 convention","Calculated"),"Warm-up: needs 15 closes"))</x:f>
        <x:v>Calculated</x:v>
      </x:c>
    </x:row>
    <x:row r="28" ht="20" customHeight="1">
      <x:c r="B28" s="16" t="n">
        <x:f>'Inputs'!B28</x:f>
        <x:v>19</x:v>
      </x:c>
      <x:c r="C28" s="17" t="n">
        <x:f>IF(ISNUMBER('Inputs'!C28),'Inputs'!C28,"")</x:f>
        <x:v>102.8129</x:v>
      </x:c>
      <x:c r="D28" s="17" t="n">
        <x:f>IF(AND(ISNUMBER(C28),ISNUMBER(C27)),C28-C27,"")</x:f>
        <x:v>-0.7942000000000036</x:v>
      </x:c>
      <x:c r="E28" s="17" t="n">
        <x:f>IF(ISNUMBER(D28),MAX(D28,0),"")</x:f>
        <x:v>0</x:v>
      </x:c>
      <x:c r="F28" s="17" t="n">
        <x:f>IF(ISNUMBER(D28),MAX(-D28,0),"")</x:f>
        <x:v>0.7942000000000036</x:v>
      </x:c>
      <x:c r="G28" s="17" t="n">
        <x:f>IF(ISNUMBER(E28),IF(ISNUMBER(G27),(G27*13+E28)/14,IF(COUNT(E15:E28)=14,AVERAGE(E15:E28),"")),"")</x:f>
        <x:v>0.19884536279526382</x:v>
      </x:c>
      <x:c r="H28" s="17" t="n">
        <x:f>IF(ISNUMBER(F28),IF(ISNUMBER(H27),(H27*13+F28)/14,IF(COUNT(F15:F28)=14,AVERAGE(F15:F28),"")),"")</x:f>
        <x:v>0.1351556669096207</x:v>
      </x:c>
      <x:c r="I28" s="26" t="n">
        <x:f>IF(AND(ISNUMBER(G28),ISNUMBER(H28)),IF(H28=0,IF(G28=0,50,100),100-100/(1+G28/H28)),"")</x:f>
        <x:v>59.53435621769159</x:v>
      </x:c>
      <x:c r="J28" s="28" t="str">
        <x:f>IF(NOT(ISNUMBER(C28)),"Missing / nonnumeric close",IF(ISNUMBER(I28),IF(AND(G28=0,H28=0),"Flat: RSI 50 convention","Calculated"),"Warm-up: needs 15 closes"))</x:f>
        <x:v>Calculated</x:v>
      </x:c>
    </x:row>
    <x:row r="29" ht="20" customHeight="1">
      <x:c r="B29" s="16" t="n">
        <x:f>'Inputs'!B29</x:f>
        <x:v>20</x:v>
      </x:c>
      <x:c r="C29" s="17" t="n">
        <x:f>IF(ISNUMBER('Inputs'!C29),'Inputs'!C29,"")</x:f>
        <x:v>101.9409</x:v>
      </x:c>
      <x:c r="D29" s="17" t="n">
        <x:f>IF(AND(ISNUMBER(C29),ISNUMBER(C28)),C29-C28,"")</x:f>
        <x:v>-0.8719999999999999</x:v>
      </x:c>
      <x:c r="E29" s="17" t="n">
        <x:f>IF(ISNUMBER(D29),MAX(D29,0),"")</x:f>
        <x:v>0</x:v>
      </x:c>
      <x:c r="F29" s="17" t="n">
        <x:f>IF(ISNUMBER(D29),MAX(-D29,0),"")</x:f>
        <x:v>0.8719999999999999</x:v>
      </x:c>
      <x:c r="G29" s="17" t="n">
        <x:f>IF(ISNUMBER(E29),IF(ISNUMBER(G28),(G28*13+E29)/14,IF(COUNT(E16:E29)=14,AVERAGE(E16:E29),"")),"")</x:f>
        <x:v>0.18464212259560212</x:v>
      </x:c>
      <x:c r="H29" s="17" t="n">
        <x:f>IF(ISNUMBER(F29),IF(ISNUMBER(H28),(H28*13+F29)/14,IF(COUNT(F16:F29)=14,AVERAGE(F16:F29),"")),"")</x:f>
        <x:v>0.18778740498750493</x:v>
      </x:c>
      <x:c r="I29" s="26" t="n">
        <x:f>IF(AND(ISNUMBER(G29),ISNUMBER(H29)),IF(H29=0,IF(G29=0,50,100),100-100/(1+G29/H29)),"")</x:f>
        <x:v>49.57773455661341</x:v>
      </x:c>
      <x:c r="J29" s="28" t="str">
        <x:f>IF(NOT(ISNUMBER(C29)),"Missing / nonnumeric close",IF(ISNUMBER(I29),IF(AND(G29=0,H29=0),"Flat: RSI 50 convention","Calculated"),"Warm-up: needs 15 closes"))</x:f>
        <x:v>Calculated</x:v>
      </x:c>
    </x:row>
    <x:row r="30" ht="20" customHeight="1">
      <x:c r="B30" s="16" t="n">
        <x:f>'Inputs'!B30</x:f>
        <x:v>21</x:v>
      </x:c>
      <x:c r="C30" s="17" t="n">
        <x:f>IF(ISNUMBER('Inputs'!C30),'Inputs'!C30,"")</x:f>
        <x:v>101.0829</x:v>
      </x:c>
      <x:c r="D30" s="17" t="n">
        <x:f>IF(AND(ISNUMBER(C30),ISNUMBER(C29)),C30-C29,"")</x:f>
        <x:v>-0.8580000000000041</x:v>
      </x:c>
      <x:c r="E30" s="17" t="n">
        <x:f>IF(ISNUMBER(D30),MAX(D30,0),"")</x:f>
        <x:v>0</x:v>
      </x:c>
      <x:c r="F30" s="17" t="n">
        <x:f>IF(ISNUMBER(D30),MAX(-D30,0),"")</x:f>
        <x:v>0.8580000000000041</x:v>
      </x:c>
      <x:c r="G30" s="17" t="n">
        <x:f>IF(ISNUMBER(E30),IF(ISNUMBER(G29),(G29*13+E30)/14,IF(COUNT(E17:E30)=14,AVERAGE(E17:E30),"")),"")</x:f>
        <x:v>0.1714533995530591</x:v>
      </x:c>
      <x:c r="H30" s="17" t="n">
        <x:f>IF(ISNUMBER(F30),IF(ISNUMBER(H29),(H29*13+F30)/14,IF(COUNT(F17:F30)=14,AVERAGE(F17:F30),"")),"")</x:f>
        <x:v>0.23565973320268346</x:v>
      </x:c>
      <x:c r="I30" s="26" t="n">
        <x:f>IF(AND(ISNUMBER(G30),ISNUMBER(H30)),IF(H30=0,IF(G30=0,50,100),100-100/(1+G30/H30)),"")</x:f>
        <x:v>42.11443595358706</x:v>
      </x:c>
      <x:c r="J30" s="28" t="str">
        <x:f>IF(NOT(ISNUMBER(C30)),"Missing / nonnumeric close",IF(ISNUMBER(I30),IF(AND(G30=0,H30=0),"Flat: RSI 50 convention","Calculated"),"Warm-up: needs 15 closes"))</x:f>
        <x:v>Calculated</x:v>
      </x:c>
    </x:row>
    <x:row r="31" ht="20" customHeight="1">
      <x:c r="B31" s="16" t="n">
        <x:f>'Inputs'!B31</x:f>
        <x:v>22</x:v>
      </x:c>
      <x:c r="C31" s="17" t="n">
        <x:f>IF(ISNUMBER('Inputs'!C31),'Inputs'!C31,"")</x:f>
        <x:v>100.3286</x:v>
      </x:c>
      <x:c r="D31" s="17" t="n">
        <x:f>IF(AND(ISNUMBER(C31),ISNUMBER(C30)),C31-C30,"")</x:f>
        <x:v>-0.7543000000000006</x:v>
      </x:c>
      <x:c r="E31" s="17" t="n">
        <x:f>IF(ISNUMBER(D31),MAX(D31,0),"")</x:f>
        <x:v>0</x:v>
      </x:c>
      <x:c r="F31" s="17" t="n">
        <x:f>IF(ISNUMBER(D31),MAX(-D31,0),"")</x:f>
        <x:v>0.7543000000000006</x:v>
      </x:c>
      <x:c r="G31" s="17" t="n">
        <x:f>IF(ISNUMBER(E31),IF(ISNUMBER(G30),(G30*13+E31)/14,IF(COUNT(E18:E31)=14,AVERAGE(E18:E31),"")),"")</x:f>
        <x:v>0.15920672815641201</x:v>
      </x:c>
      <x:c r="H31" s="17" t="n">
        <x:f>IF(ISNUMBER(F31),IF(ISNUMBER(H30),(H30*13+F31)/14,IF(COUNT(F18:F31)=14,AVERAGE(F18:F31),"")),"")</x:f>
        <x:v>0.27270546654534894</x:v>
      </x:c>
      <x:c r="I31" s="26" t="n">
        <x:f>IF(AND(ISNUMBER(G31),ISNUMBER(H31)),IF(H31=0,IF(G31=0,50,100),100-100/(1+G31/H31)),"")</x:f>
        <x:v>36.86090138444588</x:v>
      </x:c>
      <x:c r="J31" s="28" t="str">
        <x:f>IF(NOT(ISNUMBER(C31)),"Missing / nonnumeric close",IF(ISNUMBER(I31),IF(AND(G31=0,H31=0),"Flat: RSI 50 convention","Calculated"),"Warm-up: needs 15 closes"))</x:f>
        <x:v>Calculated</x:v>
      </x:c>
    </x:row>
    <x:row r="32" ht="20" customHeight="1">
      <x:c r="B32" s="16" t="n">
        <x:f>'Inputs'!B32</x:f>
        <x:v>23</x:v>
      </x:c>
      <x:c r="C32" s="17" t="n">
        <x:f>IF(ISNUMBER('Inputs'!C32),'Inputs'!C32,"")</x:f>
        <x:v>99.7524</x:v>
      </x:c>
      <x:c r="D32" s="17" t="n">
        <x:f>IF(AND(ISNUMBER(C32),ISNUMBER(C31)),C32-C31,"")</x:f>
        <x:v>-0.5762</x:v>
      </x:c>
      <x:c r="E32" s="17" t="n">
        <x:f>IF(ISNUMBER(D32),MAX(D32,0),"")</x:f>
        <x:v>0</x:v>
      </x:c>
      <x:c r="F32" s="17" t="n">
        <x:f>IF(ISNUMBER(D32),MAX(-D32,0),"")</x:f>
        <x:v>0.5762</x:v>
      </x:c>
      <x:c r="G32" s="17" t="n">
        <x:f>IF(ISNUMBER(E32),IF(ISNUMBER(G31),(G31*13+E32)/14,IF(COUNT(E19:E32)=14,AVERAGE(E19:E32),"")),"")</x:f>
        <x:v>0.14783481900238257</x:v>
      </x:c>
      <x:c r="H32" s="17" t="n">
        <x:f>IF(ISNUMBER(F32),IF(ISNUMBER(H31),(H31*13+F32)/14,IF(COUNT(F19:F32)=14,AVERAGE(F19:F32),"")),"")</x:f>
        <x:v>0.29438364750639545</x:v>
      </x:c>
      <x:c r="I32" s="26" t="n">
        <x:f>IF(AND(ISNUMBER(G32),ISNUMBER(H32)),IF(H32=0,IF(G32=0,50,100),100-100/(1+G32/H32)),"")</x:f>
        <x:v>33.43026811374645</x:v>
      </x:c>
      <x:c r="J32" s="28" t="str">
        <x:f>IF(NOT(ISNUMBER(C32)),"Missing / nonnumeric close",IF(ISNUMBER(I32),IF(AND(G32=0,H32=0),"Flat: RSI 50 convention","Calculated"),"Warm-up: needs 15 closes"))</x:f>
        <x:v>Calculated</x:v>
      </x:c>
    </x:row>
    <x:row r="33" ht="20" customHeight="1">
      <x:c r="B33" s="16" t="n">
        <x:f>'Inputs'!B33</x:f>
        <x:v>24</x:v>
      </x:c>
      <x:c r="C33" s="17" t="n">
        <x:f>IF(ISNUMBER('Inputs'!C33),'Inputs'!C33,"")</x:f>
        <x:v>99.4026</x:v>
      </x:c>
      <x:c r="D33" s="17" t="n">
        <x:f>IF(AND(ISNUMBER(C33),ISNUMBER(C32)),C33-C32,"")</x:f>
        <x:v>-0.3497999999999877</x:v>
      </x:c>
      <x:c r="E33" s="17" t="n">
        <x:f>IF(ISNUMBER(D33),MAX(D33,0),"")</x:f>
        <x:v>0</x:v>
      </x:c>
      <x:c r="F33" s="17" t="n">
        <x:f>IF(ISNUMBER(D33),MAX(-D33,0),"")</x:f>
        <x:v>0.3497999999999877</x:v>
      </x:c>
      <x:c r="G33" s="17" t="n">
        <x:f>IF(ISNUMBER(E33),IF(ISNUMBER(G32),(G32*13+E33)/14,IF(COUNT(E20:E33)=14,AVERAGE(E20:E33),"")),"")</x:f>
        <x:v>0.13727518907364095</x:v>
      </x:c>
      <x:c r="H33" s="17" t="n">
        <x:f>IF(ISNUMBER(F33),IF(ISNUMBER(H32),(H32*13+F33)/14,IF(COUNT(F20:F33)=14,AVERAGE(F20:F33),"")),"")</x:f>
        <x:v>0.29834195839879485</x:v>
      </x:c>
      <x:c r="I33" s="26" t="n">
        <x:f>IF(AND(ISNUMBER(G33),ISNUMBER(H33)),IF(H33=0,IF(G33=0,50,100),100-100/(1+G33/H33)),"")</x:f>
        <x:v>31.512806571124983</x:v>
      </x:c>
      <x:c r="J33" s="28" t="str">
        <x:f>IF(NOT(ISNUMBER(C33)),"Missing / nonnumeric close",IF(ISNUMBER(I33),IF(AND(G33=0,H33=0),"Flat: RSI 50 convention","Calculated"),"Warm-up: needs 15 closes"))</x:f>
        <x:v>Calculated</x:v>
      </x:c>
    </x:row>
    <x:row r="34" ht="20" customHeight="1">
      <x:c r="B34" s="16" t="n">
        <x:f>'Inputs'!B34</x:f>
        <x:v>25</x:v>
      </x:c>
      <x:c r="C34" s="17" t="n">
        <x:f>IF(ISNUMBER('Inputs'!C34),'Inputs'!C34,"")</x:f>
        <x:v>99.2953</x:v>
      </x:c>
      <x:c r="D34" s="17" t="n">
        <x:f>IF(AND(ISNUMBER(C34),ISNUMBER(C33)),C34-C33,"")</x:f>
        <x:v>-0.10730000000000928</x:v>
      </x:c>
      <x:c r="E34" s="17" t="n">
        <x:f>IF(ISNUMBER(D34),MAX(D34,0),"")</x:f>
        <x:v>0</x:v>
      </x:c>
      <x:c r="F34" s="17" t="n">
        <x:f>IF(ISNUMBER(D34),MAX(-D34,0),"")</x:f>
        <x:v>0.10730000000000928</x:v>
      </x:c>
      <x:c r="G34" s="17" t="n">
        <x:f>IF(ISNUMBER(E34),IF(ISNUMBER(G33),(G33*13+E34)/14,IF(COUNT(E21:E34)=14,AVERAGE(E21:E34),"")),"")</x:f>
        <x:v>0.12746981842552374</x:v>
      </x:c>
      <x:c r="H34" s="17" t="n">
        <x:f>IF(ISNUMBER(F34),IF(ISNUMBER(H33),(H33*13+F34)/14,IF(COUNT(F21:F34)=14,AVERAGE(F21:F34),"")),"")</x:f>
        <x:v>0.284696104227453</x:v>
      </x:c>
      <x:c r="I34" s="26" t="n">
        <x:f>IF(AND(ISNUMBER(G34),ISNUMBER(H34)),IF(H34=0,IF(G34=0,50,100),100-100/(1+G34/H34)),"")</x:f>
        <x:v>30.926821316289903</x:v>
      </x:c>
      <x:c r="J34" s="28" t="str">
        <x:f>IF(NOT(ISNUMBER(C34)),"Missing / nonnumeric close",IF(ISNUMBER(I34),IF(AND(G34=0,H34=0),"Flat: RSI 50 convention","Calculated"),"Warm-up: needs 15 closes"))</x:f>
        <x:v>Calculated</x:v>
      </x:c>
    </x:row>
    <x:row r="35" ht="20" customHeight="1">
      <x:c r="B35" s="16" t="n">
        <x:f>'Inputs'!B35</x:f>
        <x:v>26</x:v>
      </x:c>
      <x:c r="C35" s="17" t="n">
        <x:f>IF(ISNUMBER('Inputs'!C35),'Inputs'!C35,"")</x:f>
        <x:v>99.413</x:v>
      </x:c>
      <x:c r="D35" s="17" t="n">
        <x:f>IF(AND(ISNUMBER(C35),ISNUMBER(C34)),C35-C34,"")</x:f>
        <x:v>0.11769999999999925</x:v>
      </x:c>
      <x:c r="E35" s="17" t="n">
        <x:f>IF(ISNUMBER(D35),MAX(D35,0),"")</x:f>
        <x:v>0.11769999999999925</x:v>
      </x:c>
      <x:c r="F35" s="17" t="n">
        <x:f>IF(ISNUMBER(D35),MAX(-D35,0),"")</x:f>
        <x:v>0</x:v>
      </x:c>
      <x:c r="G35" s="17" t="n">
        <x:f>IF(ISNUMBER(E35),IF(ISNUMBER(G34),(G34*13+E35)/14,IF(COUNT(E22:E35)=14,AVERAGE(E22:E35),"")),"")</x:f>
        <x:v>0.126771974252272</x:v>
      </x:c>
      <x:c r="H35" s="17" t="n">
        <x:f>IF(ISNUMBER(F35),IF(ISNUMBER(H34),(H34*13+F35)/14,IF(COUNT(F22:F35)=14,AVERAGE(F22:F35),"")),"")</x:f>
        <x:v>0.26436066821120635</x:v>
      </x:c>
      <x:c r="I35" s="26" t="n">
        <x:f>IF(AND(ISNUMBER(G35),ISNUMBER(H35)),IF(H35=0,IF(G35=0,50,100),100-100/(1+G35/H35)),"")</x:f>
        <x:v>32.411504561169224</x:v>
      </x:c>
      <x:c r="J35" s="28" t="str">
        <x:f>IF(NOT(ISNUMBER(C35)),"Missing / nonnumeric close",IF(ISNUMBER(I35),IF(AND(G35=0,H35=0),"Flat: RSI 50 convention","Calculated"),"Warm-up: needs 15 closes"))</x:f>
        <x:v>Calculated</x:v>
      </x:c>
    </x:row>
    <x:row r="36" ht="20" customHeight="1">
      <x:c r="B36" s="16" t="n">
        <x:f>'Inputs'!B36</x:f>
        <x:v>27</x:v>
      </x:c>
      <x:c r="C36" s="17" t="n">
        <x:f>IF(ISNUMBER('Inputs'!C36),'Inputs'!C36,"")</x:f>
        <x:v>99.7095</x:v>
      </x:c>
      <x:c r="D36" s="17" t="n">
        <x:f>IF(AND(ISNUMBER(C36),ISNUMBER(C35)),C36-C35,"")</x:f>
        <x:v>0.29650000000000887</x:v>
      </x:c>
      <x:c r="E36" s="17" t="n">
        <x:f>IF(ISNUMBER(D36),MAX(D36,0),"")</x:f>
        <x:v>0.29650000000000887</x:v>
      </x:c>
      <x:c r="F36" s="17" t="n">
        <x:f>IF(ISNUMBER(D36),MAX(-D36,0),"")</x:f>
        <x:v>0</x:v>
      </x:c>
      <x:c r="G36" s="17" t="n">
        <x:f>IF(ISNUMBER(E36),IF(ISNUMBER(G35),(G35*13+E36)/14,IF(COUNT(E23:E36)=14,AVERAGE(E23:E36),"")),"")</x:f>
        <x:v>0.13889540466282463</x:v>
      </x:c>
      <x:c r="H36" s="17" t="n">
        <x:f>IF(ISNUMBER(F36),IF(ISNUMBER(H35),(H35*13+F36)/14,IF(COUNT(F23:F36)=14,AVERAGE(F23:F36),"")),"")</x:f>
        <x:v>0.24547776333897733</x:v>
      </x:c>
      <x:c r="I36" s="26" t="n">
        <x:f>IF(AND(ISNUMBER(G36),ISNUMBER(H36)),IF(H36=0,IF(G36=0,50,100),100-100/(1+G36/H36)),"")</x:f>
        <x:v>36.135562059361405</x:v>
      </x:c>
      <x:c r="J36" s="28" t="str">
        <x:f>IF(NOT(ISNUMBER(C36)),"Missing / nonnumeric close",IF(ISNUMBER(I36),IF(AND(G36=0,H36=0),"Flat: RSI 50 convention","Calculated"),"Warm-up: needs 15 closes"))</x:f>
        <x:v>Calculated</x:v>
      </x:c>
    </x:row>
    <x:row r="37" ht="20" customHeight="1">
      <x:c r="B37" s="16" t="n">
        <x:f>'Inputs'!B37</x:f>
        <x:v>28</x:v>
      </x:c>
      <x:c r="C37" s="17" t="n">
        <x:f>IF(ISNUMBER('Inputs'!C37),'Inputs'!C37,"")</x:f>
        <x:v>100.1188</x:v>
      </x:c>
      <x:c r="D37" s="17" t="n">
        <x:f>IF(AND(ISNUMBER(C37),ISNUMBER(C36)),C37-C36,"")</x:f>
        <x:v>0.40929999999998756</x:v>
      </x:c>
      <x:c r="E37" s="17" t="n">
        <x:f>IF(ISNUMBER(D37),MAX(D37,0),"")</x:f>
        <x:v>0.40929999999998756</x:v>
      </x:c>
      <x:c r="F37" s="17" t="n">
        <x:f>IF(ISNUMBER(D37),MAX(-D37,0),"")</x:f>
        <x:v>0</x:v>
      </x:c>
      <x:c r="G37" s="17" t="n">
        <x:f>IF(ISNUMBER(E37),IF(ISNUMBER(G36),(G36*13+E37)/14,IF(COUNT(E24:E37)=14,AVERAGE(E24:E37),"")),"")</x:f>
        <x:v>0.15821001861547912</x:v>
      </x:c>
      <x:c r="H37" s="17" t="n">
        <x:f>IF(ISNUMBER(F37),IF(ISNUMBER(H36),(H36*13+F37)/14,IF(COUNT(F24:F37)=14,AVERAGE(F24:F37),"")),"")</x:f>
        <x:v>0.22794363738619322</x:v>
      </x:c>
      <x:c r="I37" s="26" t="n">
        <x:f>IF(AND(ISNUMBER(G37),ISNUMBER(H37)),IF(H37=0,IF(G37=0,50,100),100-100/(1+G37/H37)),"")</x:f>
        <x:v>40.97074212727225</x:v>
      </x:c>
      <x:c r="J37" s="28" t="str">
        <x:f>IF(NOT(ISNUMBER(C37)),"Missing / nonnumeric close",IF(ISNUMBER(I37),IF(AND(G37=0,H37=0),"Flat: RSI 50 convention","Calculated"),"Warm-up: needs 15 closes"))</x:f>
        <x:v>Calculated</x:v>
      </x:c>
    </x:row>
    <x:row r="38" ht="20" customHeight="1">
      <x:c r="B38" s="16" t="n">
        <x:f>'Inputs'!B38</x:f>
        <x:v>29</x:v>
      </x:c>
      <x:c r="C38" s="17" t="n">
        <x:f>IF(ISNUMBER('Inputs'!C38),'Inputs'!C38,"")</x:f>
        <x:v>100.5674</x:v>
      </x:c>
      <x:c r="D38" s="17" t="n">
        <x:f>IF(AND(ISNUMBER(C38),ISNUMBER(C37)),C38-C37,"")</x:f>
        <x:v>0.4486000000000132</x:v>
      </x:c>
      <x:c r="E38" s="17" t="n">
        <x:f>IF(ISNUMBER(D38),MAX(D38,0),"")</x:f>
        <x:v>0.4486000000000132</x:v>
      </x:c>
      <x:c r="F38" s="17" t="n">
        <x:f>IF(ISNUMBER(D38),MAX(-D38,0),"")</x:f>
        <x:v>0</x:v>
      </x:c>
      <x:c r="G38" s="17" t="n">
        <x:f>IF(ISNUMBER(E38),IF(ISNUMBER(G37),(G37*13+E38)/14,IF(COUNT(E25:E38)=14,AVERAGE(E25:E38),"")),"")</x:f>
        <x:v>0.17895216014294585</x:v>
      </x:c>
      <x:c r="H38" s="17" t="n">
        <x:f>IF(ISNUMBER(F38),IF(ISNUMBER(H37),(H37*13+F38)/14,IF(COUNT(F25:F38)=14,AVERAGE(F25:F38),"")),"")</x:f>
        <x:v>0.21166194900146512</x:v>
      </x:c>
      <x:c r="I38" s="26" t="n">
        <x:f>IF(AND(ISNUMBER(G38),ISNUMBER(H38)),IF(H38=0,IF(G38=0,50,100),100-100/(1+G38/H38)),"")</x:f>
        <x:v>45.81303029092244</x:v>
      </x:c>
      <x:c r="J38" s="28" t="str">
        <x:f>IF(NOT(ISNUMBER(C38)),"Missing / nonnumeric close",IF(ISNUMBER(I38),IF(AND(G38=0,H38=0),"Flat: RSI 50 convention","Calculated"),"Warm-up: needs 15 closes"))</x:f>
        <x:v>Calculated</x:v>
      </x:c>
    </x:row>
    <x:row r="39" ht="20" customHeight="1">
      <x:c r="B39" s="16" t="n">
        <x:f>'Inputs'!B39</x:f>
        <x:v>30</x:v>
      </x:c>
      <x:c r="C39" s="17" t="n">
        <x:f>IF(ISNUMBER('Inputs'!C39),'Inputs'!C39,"")</x:f>
        <x:v>100.9875</x:v>
      </x:c>
      <x:c r="D39" s="17" t="n">
        <x:f>IF(AND(ISNUMBER(C39),ISNUMBER(C38)),C39-C38,"")</x:f>
        <x:v>0.4200999999999908</x:v>
      </x:c>
      <x:c r="E39" s="17" t="n">
        <x:f>IF(ISNUMBER(D39),MAX(D39,0),"")</x:f>
        <x:v>0.4200999999999908</x:v>
      </x:c>
      <x:c r="F39" s="17" t="n">
        <x:f>IF(ISNUMBER(D39),MAX(-D39,0),"")</x:f>
        <x:v>0</x:v>
      </x:c>
      <x:c r="G39" s="17" t="n">
        <x:f>IF(ISNUMBER(E39),IF(ISNUMBER(G38),(G38*13+E39)/14,IF(COUNT(E26:E39)=14,AVERAGE(E26:E39),"")),"")</x:f>
        <x:v>0.1961770058470205</x:v>
      </x:c>
      <x:c r="H39" s="17" t="n">
        <x:f>IF(ISNUMBER(F39),IF(ISNUMBER(H38),(H38*13+F39)/14,IF(COUNT(F26:F39)=14,AVERAGE(F26:F39),"")),"")</x:f>
        <x:v>0.19654323835850332</x:v>
      </x:c>
      <x:c r="I39" s="26" t="n">
        <x:f>IF(AND(ISNUMBER(G39),ISNUMBER(H39)),IF(H39=0,IF(G39=0,50,100),100-100/(1+G39/H39)),"")</x:f>
        <x:v>49.95337234114022</x:v>
      </x:c>
      <x:c r="J39" s="28" t="str">
        <x:f>IF(NOT(ISNUMBER(C39)),"Missing / nonnumeric close",IF(ISNUMBER(I39),IF(AND(G39=0,H39=0),"Flat: RSI 50 convention","Calculated"),"Warm-up: needs 15 closes"))</x:f>
        <x:v>Calculated</x:v>
      </x:c>
    </x:row>
    <x:row r="40" ht="20" customHeight="1">
      <x:c r="B40" s="16" t="n">
        <x:f>'Inputs'!B40</x:f>
        <x:v>31</x:v>
      </x:c>
      <x:c r="C40" s="17" t="n">
        <x:f>IF(ISNUMBER('Inputs'!C40),'Inputs'!C40,"")</x:f>
        <x:v>101.329</x:v>
      </x:c>
      <x:c r="D40" s="17" t="n">
        <x:f>IF(AND(ISNUMBER(C40),ISNUMBER(C39)),C40-C39,"")</x:f>
        <x:v>0.34149999999999636</x:v>
      </x:c>
      <x:c r="E40" s="17" t="n">
        <x:f>IF(ISNUMBER(D40),MAX(D40,0),"")</x:f>
        <x:v>0.34149999999999636</x:v>
      </x:c>
      <x:c r="F40" s="17" t="n">
        <x:f>IF(ISNUMBER(D40),MAX(-D40,0),"")</x:f>
        <x:v>0</x:v>
      </x:c>
      <x:c r="G40" s="17" t="n">
        <x:f>IF(ISNUMBER(E40),IF(ISNUMBER(G39),(G39*13+E40)/14,IF(COUNT(E27:E40)=14,AVERAGE(E27:E40),"")),"")</x:f>
        <x:v>0.2065572197150902</x:v>
      </x:c>
      <x:c r="H40" s="17" t="n">
        <x:f>IF(ISNUMBER(F40),IF(ISNUMBER(H39),(H39*13+F40)/14,IF(COUNT(F27:F40)=14,AVERAGE(F27:F40),"")),"")</x:f>
        <x:v>0.18250443561861024</x:v>
      </x:c>
      <x:c r="I40" s="26" t="n">
        <x:f>IF(AND(ISNUMBER(G40),ISNUMBER(H40)),IF(H40=0,IF(G40=0,50,100),100-100/(1+G40/H40)),"")</x:f>
        <x:v>53.091127558670586</x:v>
      </x:c>
      <x:c r="J40" s="28" t="str">
        <x:f>IF(NOT(ISNUMBER(C40)),"Missing / nonnumeric close",IF(ISNUMBER(I40),IF(AND(G40=0,H40=0),"Flat: RSI 50 convention","Calculated"),"Warm-up: needs 15 closes"))</x:f>
        <x:v>Calculated</x:v>
      </x:c>
    </x:row>
    <x:row r="41" ht="20" customHeight="1">
      <x:c r="B41" s="16" t="n">
        <x:f>'Inputs'!B41</x:f>
        <x:v>32</x:v>
      </x:c>
      <x:c r="C41" s="17" t="n">
        <x:f>IF(ISNUMBER('Inputs'!C41),'Inputs'!C41,"")</x:f>
        <x:v>101.5677</x:v>
      </x:c>
      <x:c r="D41" s="17" t="n">
        <x:f>IF(AND(ISNUMBER(C41),ISNUMBER(C40)),C41-C40,"")</x:f>
        <x:v>0.23870000000000857</x:v>
      </x:c>
      <x:c r="E41" s="17" t="n">
        <x:f>IF(ISNUMBER(D41),MAX(D41,0),"")</x:f>
        <x:v>0.23870000000000857</x:v>
      </x:c>
      <x:c r="F41" s="17" t="n">
        <x:f>IF(ISNUMBER(D41),MAX(-D41,0),"")</x:f>
        <x:v>0</x:v>
      </x:c>
      <x:c r="G41" s="17" t="n">
        <x:f>IF(ISNUMBER(E41),IF(ISNUMBER(G40),(G40*13+E41)/14,IF(COUNT(E28:E41)=14,AVERAGE(E28:E41),"")),"")</x:f>
        <x:v>0.20885313259258437</x:v>
      </x:c>
      <x:c r="H41" s="17" t="n">
        <x:f>IF(ISNUMBER(F41),IF(ISNUMBER(H40),(H40*13+F41)/14,IF(COUNT(F28:F41)=14,AVERAGE(F28:F41),"")),"")</x:f>
        <x:v>0.16946840450299522</x:v>
      </x:c>
      <x:c r="I41" s="26" t="n">
        <x:f>IF(AND(ISNUMBER(G41),ISNUMBER(H41)),IF(H41=0,IF(G41=0,50,100),100-100/(1+G41/H41)),"")</x:f>
        <x:v>55.20519243920799</x:v>
      </x:c>
      <x:c r="J41" s="28" t="str">
        <x:f>IF(NOT(ISNUMBER(C41)),"Missing / nonnumeric close",IF(ISNUMBER(I41),IF(AND(G41=0,H41=0),"Flat: RSI 50 convention","Calculated"),"Warm-up: needs 15 closes"))</x:f>
        <x:v>Calculated</x:v>
      </x:c>
    </x:row>
    <x:row r="42" ht="20" customHeight="1">
      <x:c r="B42" s="16" t="n">
        <x:f>'Inputs'!B42</x:f>
        <x:v>33</x:v>
      </x:c>
      <x:c r="C42" s="17" t="n">
        <x:f>IF(ISNUMBER('Inputs'!C42),'Inputs'!C42,"")</x:f>
        <x:v>101.7094</x:v>
      </x:c>
      <x:c r="D42" s="17" t="n">
        <x:f>IF(AND(ISNUMBER(C42),ISNUMBER(C41)),C42-C41,"")</x:f>
        <x:v>0.14170000000000016</x:v>
      </x:c>
      <x:c r="E42" s="17" t="n">
        <x:f>IF(ISNUMBER(D42),MAX(D42,0),"")</x:f>
        <x:v>0.14170000000000016</x:v>
      </x:c>
      <x:c r="F42" s="17" t="n">
        <x:f>IF(ISNUMBER(D42),MAX(-D42,0),"")</x:f>
        <x:v>0</x:v>
      </x:c>
      <x:c r="G42" s="17" t="n">
        <x:f>IF(ISNUMBER(E42),IF(ISNUMBER(G41),(G41*13+E42)/14,IF(COUNT(E29:E42)=14,AVERAGE(E29:E42),"")),"")</x:f>
        <x:v>0.20405648026454262</x:v>
      </x:c>
      <x:c r="H42" s="17" t="n">
        <x:f>IF(ISNUMBER(F42),IF(ISNUMBER(H41),(H41*13+F42)/14,IF(COUNT(F29:F42)=14,AVERAGE(F29:F42),"")),"")</x:f>
        <x:v>0.15736351846706698</x:v>
      </x:c>
      <x:c r="I42" s="26" t="n">
        <x:f>IF(AND(ISNUMBER(G42),ISNUMBER(H42)),IF(H42=0,IF(G42=0,50,100),100-100/(1+G42/H42)),"")</x:f>
        <x:v>56.45965385996111</x:v>
      </x:c>
      <x:c r="J42" s="28" t="str">
        <x:f>IF(NOT(ISNUMBER(C42)),"Missing / nonnumeric close",IF(ISNUMBER(I42),IF(AND(G42=0,H42=0),"Flat: RSI 50 convention","Calculated"),"Warm-up: needs 15 closes"))</x:f>
        <x:v>Calculated</x:v>
      </x:c>
    </x:row>
    <x:row r="43" ht="20" customHeight="1">
      <x:c r="B43" s="16" t="n">
        <x:f>'Inputs'!B43</x:f>
        <x:v>34</x:v>
      </x:c>
      <x:c r="C43" s="17" t="n">
        <x:f>IF(ISNUMBER('Inputs'!C43),'Inputs'!C43,"")</x:f>
        <x:v>101.7876</x:v>
      </x:c>
      <x:c r="D43" s="17" t="n">
        <x:f>IF(AND(ISNUMBER(C43),ISNUMBER(C42)),C43-C42,"")</x:f>
        <x:v>0.07819999999999538</x:v>
      </x:c>
      <x:c r="E43" s="17" t="n">
        <x:f>IF(ISNUMBER(D43),MAX(D43,0),"")</x:f>
        <x:v>0.07819999999999538</x:v>
      </x:c>
      <x:c r="F43" s="17" t="n">
        <x:f>IF(ISNUMBER(D43),MAX(-D43,0),"")</x:f>
        <x:v>0</x:v>
      </x:c>
      <x:c r="G43" s="17" t="n">
        <x:f>IF(ISNUMBER(E43),IF(ISNUMBER(G42),(G42*13+E43)/14,IF(COUNT(E30:E43)=14,AVERAGE(E30:E43),"")),"")</x:f>
        <x:v>0.1950667316742178</x:v>
      </x:c>
      <x:c r="H43" s="17" t="n">
        <x:f>IF(ISNUMBER(F43),IF(ISNUMBER(H42),(H42*13+F43)/14,IF(COUNT(F30:F43)=14,AVERAGE(F30:F43),"")),"")</x:f>
        <x:v>0.14612326714799076</x:v>
      </x:c>
      <x:c r="I43" s="26" t="n">
        <x:f>IF(AND(ISNUMBER(G43),ISNUMBER(H43)),IF(H43=0,IF(G43=0,50,100),100-100/(1+G43/H43)),"")</x:f>
        <x:v>57.1724647110379</x:v>
      </x:c>
      <x:c r="J43" s="28" t="str">
        <x:f>IF(NOT(ISNUMBER(C43)),"Missing / nonnumeric close",IF(ISNUMBER(I43),IF(AND(G43=0,H43=0),"Flat: RSI 50 convention","Calculated"),"Warm-up: needs 15 closes"))</x:f>
        <x:v>Calculated</x:v>
      </x:c>
    </x:row>
    <x:row r="44" ht="20" customHeight="1">
      <x:c r="B44" s="16" t="n">
        <x:f>'Inputs'!B44</x:f>
        <x:v>35</x:v>
      </x:c>
      <x:c r="C44" s="17" t="n">
        <x:f>IF(ISNUMBER('Inputs'!C44),'Inputs'!C44,"")</x:f>
        <x:v>101.8573</x:v>
      </x:c>
      <x:c r="D44" s="17" t="n">
        <x:f>IF(AND(ISNUMBER(C44),ISNUMBER(C43)),C44-C43,"")</x:f>
        <x:v>0.06969999999999743</x:v>
      </x:c>
      <x:c r="E44" s="17" t="n">
        <x:f>IF(ISNUMBER(D44),MAX(D44,0),"")</x:f>
        <x:v>0.06969999999999743</x:v>
      </x:c>
      <x:c r="F44" s="17" t="n">
        <x:f>IF(ISNUMBER(D44),MAX(-D44,0),"")</x:f>
        <x:v>0</x:v>
      </x:c>
      <x:c r="G44" s="17" t="n">
        <x:f>IF(ISNUMBER(E44),IF(ISNUMBER(G43),(G43*13+E44)/14,IF(COUNT(E31:E44)=14,AVERAGE(E31:E44),"")),"")</x:f>
        <x:v>0.1861119651260592</x:v>
      </x:c>
      <x:c r="H44" s="17" t="n">
        <x:f>IF(ISNUMBER(F44),IF(ISNUMBER(H43),(H43*13+F44)/14,IF(COUNT(F31:F44)=14,AVERAGE(F31:F44),"")),"")</x:f>
        <x:v>0.13568589092313427</x:v>
      </x:c>
      <x:c r="I44" s="26" t="n">
        <x:f>IF(AND(ISNUMBER(G44),ISNUMBER(H44)),IF(H44=0,IF(G44=0,50,100),100-100/(1+G44/H44)),"")</x:f>
        <x:v>57.835054406828654</x:v>
      </x:c>
      <x:c r="J44" s="28" t="str">
        <x:f>IF(NOT(ISNUMBER(C44)),"Missing / nonnumeric close",IF(ISNUMBER(I44),IF(AND(G44=0,H44=0),"Flat: RSI 50 convention","Calculated"),"Warm-up: needs 15 closes"))</x:f>
        <x:v>Calculated</x:v>
      </x:c>
    </x:row>
    <x:row r="45" ht="20" customHeight="1">
      <x:c r="B45" s="16" t="n">
        <x:f>'Inputs'!B45</x:f>
        <x:v>36</x:v>
      </x:c>
      <x:c r="C45" s="17" t="n">
        <x:f>IF(ISNUMBER('Inputs'!C45),'Inputs'!C45,"")</x:f>
        <x:v>101.9839</x:v>
      </x:c>
      <x:c r="D45" s="17" t="n">
        <x:f>IF(AND(ISNUMBER(C45),ISNUMBER(C44)),C45-C44,"")</x:f>
        <x:v>0.12660000000001048</x:v>
      </x:c>
      <x:c r="E45" s="17" t="n">
        <x:f>IF(ISNUMBER(D45),MAX(D45,0),"")</x:f>
        <x:v>0.12660000000001048</x:v>
      </x:c>
      <x:c r="F45" s="17" t="n">
        <x:f>IF(ISNUMBER(D45),MAX(-D45,0),"")</x:f>
        <x:v>0</x:v>
      </x:c>
      <x:c r="G45" s="17" t="n">
        <x:f>IF(ISNUMBER(E45),IF(ISNUMBER(G44),(G44*13+E45)/14,IF(COUNT(E32:E45)=14,AVERAGE(E32:E45),"")),"")</x:f>
        <x:v>0.1818611104741986</x:v>
      </x:c>
      <x:c r="H45" s="17" t="n">
        <x:f>IF(ISNUMBER(F45),IF(ISNUMBER(H44),(H44*13+F45)/14,IF(COUNT(F32:F45)=14,AVERAGE(F32:F45),"")),"")</x:f>
        <x:v>0.1259940415714818</x:v>
      </x:c>
      <x:c r="I45" s="26" t="n">
        <x:f>IF(AND(ISNUMBER(G45),ISNUMBER(H45)),IF(H45=0,IF(G45=0,50,100),100-100/(1+G45/H45)),"")</x:f>
        <x:v>59.073596548812525</x:v>
      </x:c>
      <x:c r="J45" s="28" t="str">
        <x:f>IF(NOT(ISNUMBER(C45)),"Missing / nonnumeric close",IF(ISNUMBER(I45),IF(AND(G45=0,H45=0),"Flat: RSI 50 convention","Calculated"),"Warm-up: needs 15 closes"))</x:f>
        <x:v>Calculated</x:v>
      </x:c>
    </x:row>
    <x:row r="46" ht="20" customHeight="1">
      <x:c r="B46" s="16" t="n">
        <x:f>'Inputs'!B46</x:f>
        <x:v>37</x:v>
      </x:c>
      <x:c r="C46" s="17" t="n">
        <x:f>IF(ISNUMBER('Inputs'!C46),'Inputs'!C46,"")</x:f>
        <x:v>102.2302</x:v>
      </x:c>
      <x:c r="D46" s="17" t="n">
        <x:f>IF(AND(ISNUMBER(C46),ISNUMBER(C45)),C46-C45,"")</x:f>
        <x:v>0.24629999999999086</x:v>
      </x:c>
      <x:c r="E46" s="17" t="n">
        <x:f>IF(ISNUMBER(D46),MAX(D46,0),"")</x:f>
        <x:v>0.24629999999999086</x:v>
      </x:c>
      <x:c r="F46" s="17" t="n">
        <x:f>IF(ISNUMBER(D46),MAX(-D46,0),"")</x:f>
        <x:v>0</x:v>
      </x:c>
      <x:c r="G46" s="17" t="n">
        <x:f>IF(ISNUMBER(E46),IF(ISNUMBER(G45),(G45*13+E46)/14,IF(COUNT(E33:E46)=14,AVERAGE(E33:E46),"")),"")</x:f>
        <x:v>0.18646388829746946</x:v>
      </x:c>
      <x:c r="H46" s="17" t="n">
        <x:f>IF(ISNUMBER(F46),IF(ISNUMBER(H45),(H45*13+F46)/14,IF(COUNT(F33:F46)=14,AVERAGE(F33:F46),"")),"")</x:f>
        <x:v>0.11699446717351882</x:v>
      </x:c>
      <x:c r="I46" s="26" t="n">
        <x:f>IF(AND(ISNUMBER(G46),ISNUMBER(H46)),IF(H46=0,IF(G46=0,50,100),100-100/(1+G46/H46)),"")</x:f>
        <x:v>61.44628577060093</x:v>
      </x:c>
      <x:c r="J46" s="28" t="str">
        <x:f>IF(NOT(ISNUMBER(C46)),"Missing / nonnumeric close",IF(ISNUMBER(I46),IF(AND(G46=0,H46=0),"Flat: RSI 50 convention","Calculated"),"Warm-up: needs 15 closes"))</x:f>
        <x:v>Calculated</x:v>
      </x:c>
    </x:row>
    <x:row r="47" ht="20" customHeight="1">
      <x:c r="B47" s="16" t="n">
        <x:f>'Inputs'!B47</x:f>
        <x:v>38</x:v>
      </x:c>
      <x:c r="C47" s="17" t="n">
        <x:f>IF(ISNUMBER('Inputs'!C47),'Inputs'!C47,"")</x:f>
        <x:v>102.6443</x:v>
      </x:c>
      <x:c r="D47" s="17" t="n">
        <x:f>IF(AND(ISNUMBER(C47),ISNUMBER(C46)),C47-C46,"")</x:f>
        <x:v>0.4141000000000048</x:v>
      </x:c>
      <x:c r="E47" s="17" t="n">
        <x:f>IF(ISNUMBER(D47),MAX(D47,0),"")</x:f>
        <x:v>0.4141000000000048</x:v>
      </x:c>
      <x:c r="F47" s="17" t="n">
        <x:f>IF(ISNUMBER(D47),MAX(-D47,0),"")</x:f>
        <x:v>0</x:v>
      </x:c>
      <x:c r="G47" s="17" t="n">
        <x:f>IF(ISNUMBER(E47),IF(ISNUMBER(G46),(G46*13+E47)/14,IF(COUNT(E34:E47)=14,AVERAGE(E34:E47),"")),"")</x:f>
        <x:v>0.20272361056193627</x:v>
      </x:c>
      <x:c r="H47" s="17" t="n">
        <x:f>IF(ISNUMBER(F47),IF(ISNUMBER(H46),(H46*13+F47)/14,IF(COUNT(F34:F47)=14,AVERAGE(F34:F47),"")),"")</x:f>
        <x:v>0.10863771951826748</x:v>
      </x:c>
      <x:c r="I47" s="26" t="n">
        <x:f>IF(AND(ISNUMBER(G47),ISNUMBER(H47)),IF(H47=0,IF(G47=0,50,100),100-100/(1+G47/H47)),"")</x:f>
        <x:v>65.10879514476527</x:v>
      </x:c>
      <x:c r="J47" s="28" t="str">
        <x:f>IF(NOT(ISNUMBER(C47)),"Missing / nonnumeric close",IF(ISNUMBER(I47),IF(AND(G47=0,H47=0),"Flat: RSI 50 convention","Calculated"),"Warm-up: needs 15 closes"))</x:f>
        <x:v>Calculated</x:v>
      </x:c>
    </x:row>
    <x:row r="48" ht="20" customHeight="1">
      <x:c r="B48" s="16" t="n">
        <x:f>'Inputs'!B48</x:f>
        <x:v>39</x:v>
      </x:c>
      <x:c r="C48" s="17" t="n">
        <x:f>IF(ISNUMBER('Inputs'!C48),'Inputs'!C48,"")</x:f>
        <x:v>103.249</x:v>
      </x:c>
      <x:c r="D48" s="17" t="n">
        <x:f>IF(AND(ISNUMBER(C48),ISNUMBER(C47)),C48-C47,"")</x:f>
        <x:v>0.604699999999994</x:v>
      </x:c>
      <x:c r="E48" s="17" t="n">
        <x:f>IF(ISNUMBER(D48),MAX(D48,0),"")</x:f>
        <x:v>0.604699999999994</x:v>
      </x:c>
      <x:c r="F48" s="17" t="n">
        <x:f>IF(ISNUMBER(D48),MAX(-D48,0),"")</x:f>
        <x:v>0</x:v>
      </x:c>
      <x:c r="G48" s="17" t="n">
        <x:f>IF(ISNUMBER(E48),IF(ISNUMBER(G47),(G47*13+E48)/14,IF(COUNT(E35:E48)=14,AVERAGE(E35:E48),"")),"")</x:f>
        <x:v>0.2314362098075118</x:v>
      </x:c>
      <x:c r="H48" s="17" t="n">
        <x:f>IF(ISNUMBER(F48),IF(ISNUMBER(H47),(H47*13+F48)/14,IF(COUNT(F35:F48)=14,AVERAGE(F35:F48),"")),"")</x:f>
        <x:v>0.10087788240981979</x:v>
      </x:c>
      <x:c r="I48" s="26" t="n">
        <x:f>IF(AND(ISNUMBER(G48),ISNUMBER(H48)),IF(H48=0,IF(G48=0,50,100),100-100/(1+G48/H48)),"")</x:f>
        <x:v>69.64381445977133</x:v>
      </x:c>
      <x:c r="J48" s="28" t="str">
        <x:f>IF(NOT(ISNUMBER(C48)),"Missing / nonnumeric close",IF(ISNUMBER(I48),IF(AND(G48=0,H48=0),"Flat: RSI 50 convention","Calculated"),"Warm-up: needs 15 closes"))</x:f>
        <x:v>Calculated</x:v>
      </x:c>
    </x:row>
    <x:row r="49" ht="20" customHeight="1">
      <x:c r="B49" s="16" t="n">
        <x:f>'Inputs'!B49</x:f>
        <x:v>40</x:v>
      </x:c>
      <x:c r="C49" s="17" t="n">
        <x:f>IF(ISNUMBER('Inputs'!C49),'Inputs'!C49,"")</x:f>
        <x:v>104.0361</x:v>
      </x:c>
      <x:c r="D49" s="17" t="n">
        <x:f>IF(AND(ISNUMBER(C49),ISNUMBER(C48)),C49-C48,"")</x:f>
        <x:v>0.7871000000000095</x:v>
      </x:c>
      <x:c r="E49" s="17" t="n">
        <x:f>IF(ISNUMBER(D49),MAX(D49,0),"")</x:f>
        <x:v>0.7871000000000095</x:v>
      </x:c>
      <x:c r="F49" s="17" t="n">
        <x:f>IF(ISNUMBER(D49),MAX(-D49,0),"")</x:f>
        <x:v>0</x:v>
      </x:c>
      <x:c r="G49" s="17" t="n">
        <x:f>IF(ISNUMBER(E49),IF(ISNUMBER(G48),(G48*13+E49)/14,IF(COUNT(E36:E49)=14,AVERAGE(E36:E49),"")),"")</x:f>
        <x:v>0.2711264805355474</x:v>
      </x:c>
      <x:c r="H49" s="17" t="n">
        <x:f>IF(ISNUMBER(F49),IF(ISNUMBER(H48),(H48*13+F49)/14,IF(COUNT(F36:F49)=14,AVERAGE(F36:F49),"")),"")</x:f>
        <x:v>0.09367231938054696</x:v>
      </x:c>
      <x:c r="I49" s="26" t="n">
        <x:f>IF(AND(ISNUMBER(G49),ISNUMBER(H49)),IF(H49=0,IF(G49=0,50,100),100-100/(1+G49/H49)),"")</x:f>
        <x:v>74.32219639919536</x:v>
      </x:c>
      <x:c r="J49" s="28" t="str">
        <x:f>IF(NOT(ISNUMBER(C49)),"Missing / nonnumeric close",IF(ISNUMBER(I49),IF(AND(G49=0,H49=0),"Flat: RSI 50 convention","Calculated"),"Warm-up: needs 15 closes"))</x:f>
        <x:v>Calculated</x:v>
      </x:c>
    </x:row>
    <x:row r="50" ht="20" customHeight="1">
      <x:c r="B50" s="16" t="n">
        <x:f>'Inputs'!B50</x:f>
        <x:v>41</x:v>
      </x:c>
      <x:c r="C50" s="17" t="n">
        <x:f>IF(ISNUMBER('Inputs'!C50),'Inputs'!C50,"")</x:f>
        <x:v>104.9652</x:v>
      </x:c>
      <x:c r="D50" s="17" t="n">
        <x:f>IF(AND(ISNUMBER(C50),ISNUMBER(C49)),C50-C49,"")</x:f>
        <x:v>0.9290999999999912</x:v>
      </x:c>
      <x:c r="E50" s="17" t="n">
        <x:f>IF(ISNUMBER(D50),MAX(D50,0),"")</x:f>
        <x:v>0.9290999999999912</x:v>
      </x:c>
      <x:c r="F50" s="17" t="n">
        <x:f>IF(ISNUMBER(D50),MAX(-D50,0),"")</x:f>
        <x:v>0</x:v>
      </x:c>
      <x:c r="G50" s="17" t="n">
        <x:f>IF(ISNUMBER(E50),IF(ISNUMBER(G49),(G49*13+E50)/14,IF(COUNT(E37:E50)=14,AVERAGE(E37:E50),"")),"")</x:f>
        <x:v>0.31812458906872193</x:v>
      </x:c>
      <x:c r="H50" s="17" t="n">
        <x:f>IF(ISNUMBER(F50),IF(ISNUMBER(H49),(H49*13+F50)/14,IF(COUNT(F37:F50)=14,AVERAGE(F37:F50),"")),"")</x:f>
        <x:v>0.08698143942479361</x:v>
      </x:c>
      <x:c r="I50" s="26" t="n">
        <x:f>IF(AND(ISNUMBER(G50),ISNUMBER(H50)),IF(H50=0,IF(G50=0,50,100),100-100/(1+G50/H50)),"")</x:f>
        <x:v>78.52872253018424</x:v>
      </x:c>
      <x:c r="J50" s="28" t="str">
        <x:f>IF(NOT(ISNUMBER(C50)),"Missing / nonnumeric close",IF(ISNUMBER(I50),IF(AND(G50=0,H50=0),"Flat: RSI 50 convention","Calculated"),"Warm-up: needs 15 closes"))</x:f>
        <x:v>Calculated</x:v>
      </x:c>
    </x:row>
    <x:row r="51" ht="20" customHeight="1">
      <x:c r="B51" s="16" t="n">
        <x:f>'Inputs'!B51</x:f>
        <x:v>42</x:v>
      </x:c>
      <x:c r="C51" s="17" t="n">
        <x:f>IF(ISNUMBER('Inputs'!C51),'Inputs'!C51,"")</x:f>
        <x:v>105.9694</x:v>
      </x:c>
      <x:c r="D51" s="17" t="n">
        <x:f>IF(AND(ISNUMBER(C51),ISNUMBER(C50)),C51-C50,"")</x:f>
        <x:v>1.0041999999999973</x:v>
      </x:c>
      <x:c r="E51" s="17" t="n">
        <x:f>IF(ISNUMBER(D51),MAX(D51,0),"")</x:f>
        <x:v>1.0041999999999973</x:v>
      </x:c>
      <x:c r="F51" s="17" t="n">
        <x:f>IF(ISNUMBER(D51),MAX(-D51,0),"")</x:f>
        <x:v>0</x:v>
      </x:c>
      <x:c r="G51" s="17" t="n">
        <x:f>IF(ISNUMBER(E51),IF(ISNUMBER(G50),(G50*13+E51)/14,IF(COUNT(E38:E51)=14,AVERAGE(E38:E51),"")),"")</x:f>
        <x:v>0.36712997556381305</x:v>
      </x:c>
      <x:c r="H51" s="17" t="n">
        <x:f>IF(ISNUMBER(F51),IF(ISNUMBER(H50),(H50*13+F51)/14,IF(COUNT(F38:F51)=14,AVERAGE(F38:F51),"")),"")</x:f>
        <x:v>0.08076847946587977</x:v>
      </x:c>
      <x:c r="I51" s="26" t="n">
        <x:f>IF(AND(ISNUMBER(G51),ISNUMBER(H51)),IF(H51=0,IF(G51=0,50,100),100-100/(1+G51/H51)),"")</x:f>
        <x:v>81.96723418915894</x:v>
      </x:c>
      <x:c r="J51" s="28" t="str">
        <x:f>IF(NOT(ISNUMBER(C51)),"Missing / nonnumeric close",IF(ISNUMBER(I51),IF(AND(G51=0,H51=0),"Flat: RSI 50 convention","Calculated"),"Warm-up: needs 15 closes"))</x:f>
        <x:v>Calculated</x:v>
      </x:c>
    </x:row>
    <x:row r="52" ht="20" customHeight="1">
      <x:c r="B52" s="16" t="n">
        <x:f>'Inputs'!B52</x:f>
        <x:v>43</x:v>
      </x:c>
      <x:c r="C52" s="17" t="n">
        <x:f>IF(ISNUMBER('Inputs'!C52),'Inputs'!C52,"")</x:f>
        <x:v>106.9637</x:v>
      </x:c>
      <x:c r="D52" s="17" t="n">
        <x:f>IF(AND(ISNUMBER(C52),ISNUMBER(C51)),C52-C51,"")</x:f>
        <x:v>0.9943000000000097</x:v>
      </x:c>
      <x:c r="E52" s="17" t="n">
        <x:f>IF(ISNUMBER(D52),MAX(D52,0),"")</x:f>
        <x:v>0.9943000000000097</x:v>
      </x:c>
      <x:c r="F52" s="17" t="n">
        <x:f>IF(ISNUMBER(D52),MAX(-D52,0),"")</x:f>
        <x:v>0</x:v>
      </x:c>
      <x:c r="G52" s="17" t="n">
        <x:f>IF(ISNUMBER(E52),IF(ISNUMBER(G51),(G51*13+E52)/14,IF(COUNT(E39:E52)=14,AVERAGE(E39:E52),"")),"")</x:f>
        <x:v>0.4119278344521128</x:v>
      </x:c>
      <x:c r="H52" s="17" t="n">
        <x:f>IF(ISNUMBER(F52),IF(ISNUMBER(H51),(H51*13+F52)/14,IF(COUNT(F39:F52)=14,AVERAGE(F39:F52),"")),"")</x:f>
        <x:v>0.07499930236117407</x:v>
      </x:c>
      <x:c r="I52" s="26" t="n">
        <x:f>IF(AND(ISNUMBER(G52),ISNUMBER(H52)),IF(H52=0,IF(G52=0,50,100),100-100/(1+G52/H52)),"")</x:f>
        <x:v>84.59742809735151</x:v>
      </x:c>
      <x:c r="J52" s="28" t="str">
        <x:f>IF(NOT(ISNUMBER(C52)),"Missing / nonnumeric close",IF(ISNUMBER(I52),IF(AND(G52=0,H52=0),"Flat: RSI 50 convention","Calculated"),"Warm-up: needs 15 closes"))</x:f>
        <x:v>Calculated</x:v>
      </x:c>
    </x:row>
    <x:row r="53" ht="20" customHeight="1">
      <x:c r="B53" s="16" t="n">
        <x:f>'Inputs'!B53</x:f>
        <x:v>44</x:v>
      </x:c>
      <x:c r="C53" s="17" t="n">
        <x:f>IF(ISNUMBER('Inputs'!C53),'Inputs'!C53,"")</x:f>
        <x:v>107.8585</x:v>
      </x:c>
      <x:c r="D53" s="17" t="n">
        <x:f>IF(AND(ISNUMBER(C53),ISNUMBER(C52)),C53-C52,"")</x:f>
        <x:v>0.8948000000000036</x:v>
      </x:c>
      <x:c r="E53" s="17" t="n">
        <x:f>IF(ISNUMBER(D53),MAX(D53,0),"")</x:f>
        <x:v>0.8948000000000036</x:v>
      </x:c>
      <x:c r="F53" s="17" t="n">
        <x:f>IF(ISNUMBER(D53),MAX(-D53,0),"")</x:f>
        <x:v>0</x:v>
      </x:c>
      <x:c r="G53" s="17" t="n">
        <x:f>IF(ISNUMBER(E53),IF(ISNUMBER(G52),(G52*13+E53)/14,IF(COUNT(E40:E53)=14,AVERAGE(E40:E53),"")),"")</x:f>
        <x:v>0.44641870341981926</x:v>
      </x:c>
      <x:c r="H53" s="17" t="n">
        <x:f>IF(ISNUMBER(F53),IF(ISNUMBER(H52),(H52*13+F53)/14,IF(COUNT(F40:F53)=14,AVERAGE(F40:F53),"")),"")</x:f>
        <x:v>0.06964220933537592</x:v>
      </x:c>
      <x:c r="I53" s="26" t="n">
        <x:f>IF(AND(ISNUMBER(G53),ISNUMBER(H53)),IF(H53=0,IF(G53=0,50,100),100-100/(1+G53/H53)),"")</x:f>
        <x:v>86.50504085582389</x:v>
      </x:c>
      <x:c r="J53" s="28" t="str">
        <x:f>IF(NOT(ISNUMBER(C53)),"Missing / nonnumeric close",IF(ISNUMBER(I53),IF(AND(G53=0,H53=0),"Flat: RSI 50 convention","Calculated"),"Warm-up: needs 15 closes"))</x:f>
        <x:v>Calculated</x:v>
      </x:c>
    </x:row>
    <x:row r="54" ht="20" customHeight="1">
      <x:c r="B54" s="16" t="n">
        <x:f>'Inputs'!B54</x:f>
        <x:v>45</x:v>
      </x:c>
      <x:c r="C54" s="17" t="n">
        <x:f>IF(ISNUMBER('Inputs'!C54),'Inputs'!C54,"")</x:f>
        <x:v>108.5726</x:v>
      </x:c>
      <x:c r="D54" s="17" t="n">
        <x:f>IF(AND(ISNUMBER(C54),ISNUMBER(C53)),C54-C53,"")</x:f>
        <x:v>0.7140999999999877</x:v>
      </x:c>
      <x:c r="E54" s="17" t="n">
        <x:f>IF(ISNUMBER(D54),MAX(D54,0),"")</x:f>
        <x:v>0.7140999999999877</x:v>
      </x:c>
      <x:c r="F54" s="17" t="n">
        <x:f>IF(ISNUMBER(D54),MAX(-D54,0),"")</x:f>
        <x:v>0</x:v>
      </x:c>
      <x:c r="G54" s="17" t="n">
        <x:f>IF(ISNUMBER(E54),IF(ISNUMBER(G53),(G53*13+E54)/14,IF(COUNT(E41:E54)=14,AVERAGE(E41:E54),"")),"")</x:f>
        <x:v>0.4655387960326885</x:v>
      </x:c>
      <x:c r="H54" s="17" t="n">
        <x:f>IF(ISNUMBER(F54),IF(ISNUMBER(H53),(H53*13+F54)/14,IF(COUNT(F41:F54)=14,AVERAGE(F41:F54),"")),"")</x:f>
        <x:v>0.0646677658114205</x:v>
      </x:c>
      <x:c r="I54" s="26" t="n">
        <x:f>IF(AND(ISNUMBER(G54),ISNUMBER(H54)),IF(H54=0,IF(G54=0,50,100),100-100/(1+G54/H54)),"")</x:f>
        <x:v>87.80328829079372</x:v>
      </x:c>
      <x:c r="J54" s="28" t="str">
        <x:f>IF(NOT(ISNUMBER(C54)),"Missing / nonnumeric close",IF(ISNUMBER(I54),IF(AND(G54=0,H54=0),"Flat: RSI 50 convention","Calculated"),"Warm-up: needs 15 closes"))</x:f>
        <x:v>Calculated</x:v>
      </x:c>
    </x:row>
    <x:row r="55" ht="20" customHeight="1">
      <x:c r="B55" s="16" t="n">
        <x:f>'Inputs'!B55</x:f>
        <x:v>46</x:v>
      </x:c>
      <x:c r="C55" s="17" t="n">
        <x:f>IF(ISNUMBER('Inputs'!C55),'Inputs'!C55,"")</x:f>
        <x:v>109.0462</x:v>
      </x:c>
      <x:c r="D55" s="17" t="n">
        <x:f>IF(AND(ISNUMBER(C55),ISNUMBER(C54)),C55-C54,"")</x:f>
        <x:v>0.4736000000000047</x:v>
      </x:c>
      <x:c r="E55" s="17" t="n">
        <x:f>IF(ISNUMBER(D55),MAX(D55,0),"")</x:f>
        <x:v>0.4736000000000047</x:v>
      </x:c>
      <x:c r="F55" s="17" t="n">
        <x:f>IF(ISNUMBER(D55),MAX(-D55,0),"")</x:f>
        <x:v>0</x:v>
      </x:c>
      <x:c r="G55" s="17" t="n">
        <x:f>IF(ISNUMBER(E55),IF(ISNUMBER(G54),(G54*13+E55)/14,IF(COUNT(E42:E55)=14,AVERAGE(E42:E55),"")),"")</x:f>
        <x:v>0.4661145963160682</x:v>
      </x:c>
      <x:c r="H55" s="17" t="n">
        <x:f>IF(ISNUMBER(F55),IF(ISNUMBER(H54),(H54*13+F55)/14,IF(COUNT(F42:F55)=14,AVERAGE(F42:F55),"")),"")</x:f>
        <x:v>0.060048639682033327</x:v>
      </x:c>
      <x:c r="I55" s="26" t="n">
        <x:f>IF(AND(ISNUMBER(G55),ISNUMBER(H55)),IF(H55=0,IF(G55=0,50,100),100-100/(1+G55/H55)),"")</x:f>
        <x:v>88.58745051464409</x:v>
      </x:c>
      <x:c r="J55" s="28" t="str">
        <x:f>IF(NOT(ISNUMBER(C55)),"Missing / nonnumeric close",IF(ISNUMBER(I55),IF(AND(G55=0,H55=0),"Flat: RSI 50 convention","Calculated"),"Warm-up: needs 15 closes"))</x:f>
        <x:v>Calculated</x:v>
      </x:c>
    </x:row>
    <x:row r="56" ht="20" customHeight="1">
      <x:c r="B56" s="16" t="n">
        <x:f>'Inputs'!B56</x:f>
        <x:v>47</x:v>
      </x:c>
      <x:c r="C56" s="17" t="n">
        <x:f>IF(ISNUMBER('Inputs'!C56),'Inputs'!C56,"")</x:f>
        <x:v>109.2492</x:v>
      </x:c>
      <x:c r="D56" s="17" t="n">
        <x:f>IF(AND(ISNUMBER(C56),ISNUMBER(C55)),C56-C55,"")</x:f>
        <x:v>0.20300000000000296</x:v>
      </x:c>
      <x:c r="E56" s="17" t="n">
        <x:f>IF(ISNUMBER(D56),MAX(D56,0),"")</x:f>
        <x:v>0.20300000000000296</x:v>
      </x:c>
      <x:c r="F56" s="17" t="n">
        <x:f>IF(ISNUMBER(D56),MAX(-D56,0),"")</x:f>
        <x:v>0</x:v>
      </x:c>
      <x:c r="G56" s="17" t="n">
        <x:f>IF(ISNUMBER(E56),IF(ISNUMBER(G55),(G55*13+E56)/14,IF(COUNT(E43:E56)=14,AVERAGE(E43:E56),"")),"")</x:f>
        <x:v>0.44732069657920637</x:v>
      </x:c>
      <x:c r="H56" s="17" t="n">
        <x:f>IF(ISNUMBER(F56),IF(ISNUMBER(H55),(H55*13+F56)/14,IF(COUNT(F43:F56)=14,AVERAGE(F43:F56),"")),"")</x:f>
        <x:v>0.05575945113331666</x:v>
      </x:c>
      <x:c r="I56" s="26" t="n">
        <x:f>IF(AND(ISNUMBER(G56),ISNUMBER(H56)),IF(H56=0,IF(G56=0,50,100),100-100/(1+G56/H56)),"")</x:f>
        <x:v>88.91638809703548</x:v>
      </x:c>
      <x:c r="J56" s="28" t="str">
        <x:f>IF(NOT(ISNUMBER(C56)),"Missing / nonnumeric close",IF(ISNUMBER(I56),IF(AND(G56=0,H56=0),"Flat: RSI 50 convention","Calculated"),"Warm-up: needs 15 closes"))</x:f>
        <x:v>Calculated</x:v>
      </x:c>
    </x:row>
    <x:row r="57" ht="20" customHeight="1">
      <x:c r="B57" s="16" t="n">
        <x:f>'Inputs'!B57</x:f>
        <x:v>48</x:v>
      </x:c>
      <x:c r="C57" s="17" t="n">
        <x:f>IF(ISNUMBER('Inputs'!C57),'Inputs'!C57,"")</x:f>
        <x:v>109.1862</x:v>
      </x:c>
      <x:c r="D57" s="17" t="n">
        <x:f>IF(AND(ISNUMBER(C57),ISNUMBER(C56)),C57-C56,"")</x:f>
        <x:v>-0.06300000000000239</x:v>
      </x:c>
      <x:c r="E57" s="17" t="n">
        <x:f>IF(ISNUMBER(D57),MAX(D57,0),"")</x:f>
        <x:v>0</x:v>
      </x:c>
      <x:c r="F57" s="17" t="n">
        <x:f>IF(ISNUMBER(D57),MAX(-D57,0),"")</x:f>
        <x:v>0.06300000000000239</x:v>
      </x:c>
      <x:c r="G57" s="17" t="n">
        <x:f>IF(ISNUMBER(E57),IF(ISNUMBER(G56),(G56*13+E57)/14,IF(COUNT(E44:E57)=14,AVERAGE(E44:E57),"")),"")</x:f>
        <x:v>0.4153692182521202</x:v>
      </x:c>
      <x:c r="H57" s="17" t="n">
        <x:f>IF(ISNUMBER(F57),IF(ISNUMBER(H56),(H56*13+F57)/14,IF(COUNT(F44:F57)=14,AVERAGE(F44:F57),"")),"")</x:f>
        <x:v>0.05627663319522278</x:v>
      </x:c>
      <x:c r="I57" s="26" t="n">
        <x:f>IF(AND(ISNUMBER(G57),ISNUMBER(H57)),IF(H57=0,IF(G57=0,50,100),100-100/(1+G57/H57)),"")</x:f>
        <x:v>88.06803176100749</x:v>
      </x:c>
      <x:c r="J57" s="28" t="str">
        <x:f>IF(NOT(ISNUMBER(C57)),"Missing / nonnumeric close",IF(ISNUMBER(I57),IF(AND(G57=0,H57=0),"Flat: RSI 50 convention","Calculated"),"Warm-up: needs 15 closes"))</x:f>
        <x:v>Calculated</x:v>
      </x:c>
    </x:row>
    <x:row r="58" ht="20" customHeight="1">
      <x:c r="B58" s="16" t="n">
        <x:f>'Inputs'!B58</x:f>
        <x:v>49</x:v>
      </x:c>
      <x:c r="C58" s="17" t="n">
        <x:f>IF(ISNUMBER('Inputs'!C58),'Inputs'!C58,"")</x:f>
        <x:v>108.8948</x:v>
      </x:c>
      <x:c r="D58" s="17" t="n">
        <x:f>IF(AND(ISNUMBER(C58),ISNUMBER(C57)),C58-C57,"")</x:f>
        <x:v>-0.2913999999999959</x:v>
      </x:c>
      <x:c r="E58" s="17" t="n">
        <x:f>IF(ISNUMBER(D58),MAX(D58,0),"")</x:f>
        <x:v>0</x:v>
      </x:c>
      <x:c r="F58" s="17" t="n">
        <x:f>IF(ISNUMBER(D58),MAX(-D58,0),"")</x:f>
        <x:v>0.2913999999999959</x:v>
      </x:c>
      <x:c r="G58" s="17" t="n">
        <x:f>IF(ISNUMBER(E58),IF(ISNUMBER(G57),(G57*13+E58)/14,IF(COUNT(E45:E58)=14,AVERAGE(E45:E58),"")),"")</x:f>
        <x:v>0.3856999883769688</x:v>
      </x:c>
      <x:c r="H58" s="17" t="n">
        <x:f>IF(ISNUMBER(F58),IF(ISNUMBER(H57),(H57*13+F58)/14,IF(COUNT(F45:F58)=14,AVERAGE(F45:F58),"")),"")</x:f>
        <x:v>0.07307115939556372</x:v>
      </x:c>
      <x:c r="I58" s="26" t="n">
        <x:f>IF(AND(ISNUMBER(G58),ISNUMBER(H58)),IF(H58=0,IF(G58=0,50,100),100-100/(1+G58/H58)),"")</x:f>
        <x:v>84.07241611632608</x:v>
      </x:c>
      <x:c r="J58" s="28" t="str">
        <x:f>IF(NOT(ISNUMBER(C58)),"Missing / nonnumeric close",IF(ISNUMBER(I58),IF(AND(G58=0,H58=0),"Flat: RSI 50 convention","Calculated"),"Warm-up: needs 15 closes"))</x:f>
        <x:v>Calculated</x:v>
      </x:c>
    </x:row>
    <x:row r="59" ht="20" customHeight="1">
      <x:c r="B59" s="16" t="n">
        <x:f>'Inputs'!B59</x:f>
        <x:v>50</x:v>
      </x:c>
      <x:c r="C59" s="17" t="n">
        <x:f>IF(ISNUMBER('Inputs'!C59),'Inputs'!C59,"")</x:f>
        <x:v>108.4389</x:v>
      </x:c>
      <x:c r="D59" s="17" t="n">
        <x:f>IF(AND(ISNUMBER(C59),ISNUMBER(C58)),C59-C58,"")</x:f>
        <x:v>-0.45589999999999975</x:v>
      </x:c>
      <x:c r="E59" s="17" t="n">
        <x:f>IF(ISNUMBER(D59),MAX(D59,0),"")</x:f>
        <x:v>0</x:v>
      </x:c>
      <x:c r="F59" s="17" t="n">
        <x:f>IF(ISNUMBER(D59),MAX(-D59,0),"")</x:f>
        <x:v>0.45589999999999975</x:v>
      </x:c>
      <x:c r="G59" s="17" t="n">
        <x:f>IF(ISNUMBER(E59),IF(ISNUMBER(G58),(G58*13+E59)/14,IF(COUNT(E46:E59)=14,AVERAGE(E46:E59),"")),"")</x:f>
        <x:v>0.35814998920718527</x:v>
      </x:c>
      <x:c r="H59" s="17" t="n">
        <x:f>IF(ISNUMBER(F59),IF(ISNUMBER(H58),(H58*13+F59)/14,IF(COUNT(F46:F59)=14,AVERAGE(F46:F59),"")),"")</x:f>
        <x:v>0.10041607658159488</x:v>
      </x:c>
      <x:c r="I59" s="26" t="n">
        <x:f>IF(AND(ISNUMBER(G59),ISNUMBER(H59)),IF(H59=0,IF(G59=0,50,100),100-100/(1+G59/H59)),"")</x:f>
        <x:v>78.10215712127128</x:v>
      </x:c>
      <x:c r="J59" s="28" t="str">
        <x:f>IF(NOT(ISNUMBER(C59)),"Missing / nonnumeric close",IF(ISNUMBER(I59),IF(AND(G59=0,H59=0),"Flat: RSI 50 convention","Calculated"),"Warm-up: needs 15 closes"))</x:f>
        <x:v>Calculated</x:v>
      </x:c>
    </x:row>
    <x:row r="60" ht="20" customHeight="1">
      <x:c r="B60" s="16" t="n">
        <x:f>'Inputs'!B60</x:f>
        <x:v>51</x:v>
      </x:c>
      <x:c r="C60" s="17" t="n">
        <x:f>IF(ISNUMBER('Inputs'!C60),'Inputs'!C60,"")</x:f>
        <x:v>107.8979</x:v>
      </x:c>
      <x:c r="D60" s="17" t="n">
        <x:f>IF(AND(ISNUMBER(C60),ISNUMBER(C59)),C60-C59,"")</x:f>
        <x:v>-0.5409999999999968</x:v>
      </x:c>
      <x:c r="E60" s="17" t="n">
        <x:f>IF(ISNUMBER(D60),MAX(D60,0),"")</x:f>
        <x:v>0</x:v>
      </x:c>
      <x:c r="F60" s="17" t="n">
        <x:f>IF(ISNUMBER(D60),MAX(-D60,0),"")</x:f>
        <x:v>0.5409999999999968</x:v>
      </x:c>
      <x:c r="G60" s="17" t="n">
        <x:f>IF(ISNUMBER(E60),IF(ISNUMBER(G59),(G59*13+E60)/14,IF(COUNT(E47:E60)=14,AVERAGE(E47:E60),"")),"")</x:f>
        <x:v>0.33256784712095777</x:v>
      </x:c>
      <x:c r="H60" s="17" t="n">
        <x:f>IF(ISNUMBER(F60),IF(ISNUMBER(H59),(H59*13+F60)/14,IF(COUNT(F47:F60)=14,AVERAGE(F47:F60),"")),"")</x:f>
        <x:v>0.13188635682576644</x:v>
      </x:c>
      <x:c r="I60" s="26" t="n">
        <x:f>IF(AND(ISNUMBER(G60),ISNUMBER(H60)),IF(H60=0,IF(G60=0,50,100),100-100/(1+G60/H60)),"")</x:f>
        <x:v>71.60401268735322</x:v>
      </x:c>
      <x:c r="J60" s="28" t="str">
        <x:f>IF(NOT(ISNUMBER(C60)),"Missing / nonnumeric close",IF(ISNUMBER(I60),IF(AND(G60=0,H60=0),"Flat: RSI 50 convention","Calculated"),"Warm-up: needs 15 closes"))</x:f>
        <x:v>Calculated</x:v>
      </x:c>
    </x:row>
    <x:row r="61" ht="20" customHeight="1">
      <x:c r="B61" s="16" t="n">
        <x:f>'Inputs'!B61</x:f>
        <x:v>52</x:v>
      </x:c>
      <x:c r="C61" s="17" t="n">
        <x:f>IF(ISNUMBER('Inputs'!C61),'Inputs'!C61,"")</x:f>
        <x:v>107.3537</x:v>
      </x:c>
      <x:c r="D61" s="17" t="n">
        <x:f>IF(AND(ISNUMBER(C61),ISNUMBER(C60)),C61-C60,"")</x:f>
        <x:v>-0.5442000000000036</x:v>
      </x:c>
      <x:c r="E61" s="17" t="n">
        <x:f>IF(ISNUMBER(D61),MAX(D61,0),"")</x:f>
        <x:v>0</x:v>
      </x:c>
      <x:c r="F61" s="17" t="n">
        <x:f>IF(ISNUMBER(D61),MAX(-D61,0),"")</x:f>
        <x:v>0.5442000000000036</x:v>
      </x:c>
      <x:c r="G61" s="17" t="n">
        <x:f>IF(ISNUMBER(E61),IF(ISNUMBER(G60),(G60*13+E61)/14,IF(COUNT(E48:E61)=14,AVERAGE(E48:E61),"")),"")</x:f>
        <x:v>0.3088130008980322</x:v>
      </x:c>
      <x:c r="H61" s="17" t="n">
        <x:f>IF(ISNUMBER(F61),IF(ISNUMBER(H60),(H60*13+F61)/14,IF(COUNT(F48:F61)=14,AVERAGE(F48:F61),"")),"")</x:f>
        <x:v>0.16133733133821196</x:v>
      </x:c>
      <x:c r="I61" s="26" t="n">
        <x:f>IF(AND(ISNUMBER(G61),ISNUMBER(H61)),IF(H61=0,IF(G61=0,50,100),100-100/(1+G61/H61)),"")</x:f>
        <x:v>65.68388443525716</x:v>
      </x:c>
      <x:c r="J61" s="28" t="str">
        <x:f>IF(NOT(ISNUMBER(C61)),"Missing / nonnumeric close",IF(ISNUMBER(I61),IF(AND(G61=0,H61=0),"Flat: RSI 50 convention","Calculated"),"Warm-up: needs 15 closes"))</x:f>
        <x:v>Calculated</x:v>
      </x:c>
    </x:row>
    <x:row r="62" ht="20" customHeight="1">
      <x:c r="B62" s="16" t="n">
        <x:f>'Inputs'!B62</x:f>
        <x:v>53</x:v>
      </x:c>
      <x:c r="C62" s="17" t="n">
        <x:f>IF(ISNUMBER('Inputs'!C62),'Inputs'!C62,"")</x:f>
        <x:v>106.8776</x:v>
      </x:c>
      <x:c r="D62" s="17" t="n">
        <x:f>IF(AND(ISNUMBER(C62),ISNUMBER(C61)),C62-C61,"")</x:f>
        <x:v>-0.4761000000000024</x:v>
      </x:c>
      <x:c r="E62" s="17" t="n">
        <x:f>IF(ISNUMBER(D62),MAX(D62,0),"")</x:f>
        <x:v>0</x:v>
      </x:c>
      <x:c r="F62" s="17" t="n">
        <x:f>IF(ISNUMBER(D62),MAX(-D62,0),"")</x:f>
        <x:v>0.4761000000000024</x:v>
      </x:c>
      <x:c r="G62" s="17" t="n">
        <x:f>IF(ISNUMBER(E62),IF(ISNUMBER(G61),(G61*13+E62)/14,IF(COUNT(E49:E62)=14,AVERAGE(E49:E62),"")),"")</x:f>
        <x:v>0.2867549294053156</x:v>
      </x:c>
      <x:c r="H62" s="17" t="n">
        <x:f>IF(ISNUMBER(F62),IF(ISNUMBER(H61),(H61*13+F62)/14,IF(COUNT(F49:F62)=14,AVERAGE(F49:F62),"")),"")</x:f>
        <x:v>0.18382037909976842</x:v>
      </x:c>
      <x:c r="I62" s="26" t="n">
        <x:f>IF(AND(ISNUMBER(G62),ISNUMBER(H62)),IF(H62=0,IF(G62=0,50,100),100-100/(1+G62/H62)),"")</x:f>
        <x:v>60.93709640573238</x:v>
      </x:c>
      <x:c r="J62" s="28" t="str">
        <x:f>IF(NOT(ISNUMBER(C62)),"Missing / nonnumeric close",IF(ISNUMBER(I62),IF(AND(G62=0,H62=0),"Flat: RSI 50 convention","Calculated"),"Warm-up: needs 15 closes"))</x:f>
        <x:v>Calculated</x:v>
      </x:c>
    </x:row>
    <x:row r="63" ht="20" customHeight="1">
      <x:c r="B63" s="16" t="n">
        <x:f>'Inputs'!B63</x:f>
        <x:v>54</x:v>
      </x:c>
      <x:c r="C63" s="17" t="n">
        <x:f>IF(ISNUMBER('Inputs'!C63),'Inputs'!C63,"")</x:f>
        <x:v>106.5189</x:v>
      </x:c>
      <x:c r="D63" s="17" t="n">
        <x:f>IF(AND(ISNUMBER(C63),ISNUMBER(C62)),C63-C62,"")</x:f>
        <x:v>-0.3586999999999989</x:v>
      </x:c>
      <x:c r="E63" s="17" t="n">
        <x:f>IF(ISNUMBER(D63),MAX(D63,0),"")</x:f>
        <x:v>0</x:v>
      </x:c>
      <x:c r="F63" s="17" t="n">
        <x:f>IF(ISNUMBER(D63),MAX(-D63,0),"")</x:f>
        <x:v>0.3586999999999989</x:v>
      </x:c>
      <x:c r="G63" s="17" t="n">
        <x:f>IF(ISNUMBER(E63),IF(ISNUMBER(G62),(G62*13+E63)/14,IF(COUNT(E50:E63)=14,AVERAGE(E50:E63),"")),"")</x:f>
        <x:v>0.2662724344477931</x:v>
      </x:c>
      <x:c r="H63" s="17" t="n">
        <x:f>IF(ISNUMBER(F63),IF(ISNUMBER(H62),(H62*13+F63)/14,IF(COUNT(F50:F63)=14,AVERAGE(F50:F63),"")),"")</x:f>
        <x:v>0.196311780592642</x:v>
      </x:c>
      <x:c r="I63" s="26" t="n">
        <x:f>IF(AND(ISNUMBER(G63),ISNUMBER(H63)),IF(H63=0,IF(G63=0,50,100),100-100/(1+G63/H63)),"")</x:f>
        <x:v>57.56193700308556</x:v>
      </x:c>
      <x:c r="J63" s="28" t="str">
        <x:f>IF(NOT(ISNUMBER(C63)),"Missing / nonnumeric close",IF(ISNUMBER(I63),IF(AND(G63=0,H63=0),"Flat: RSI 50 convention","Calculated"),"Warm-up: needs 15 closes"))</x:f>
        <x:v>Calculated</x:v>
      </x:c>
    </x:row>
    <x:row r="64" ht="20" customHeight="1">
      <x:c r="B64" s="16" t="n">
        <x:f>'Inputs'!B64</x:f>
        <x:v>55</x:v>
      </x:c>
      <x:c r="C64" s="17" t="n">
        <x:f>IF(ISNUMBER('Inputs'!C64),'Inputs'!C64,"")</x:f>
        <x:v>106.2981</x:v>
      </x:c>
      <x:c r="D64" s="17" t="n">
        <x:f>IF(AND(ISNUMBER(C64),ISNUMBER(C63)),C64-C63,"")</x:f>
        <x:v>-0.220799999999997</x:v>
      </x:c>
      <x:c r="E64" s="17" t="n">
        <x:f>IF(ISNUMBER(D64),MAX(D64,0),"")</x:f>
        <x:v>0</x:v>
      </x:c>
      <x:c r="F64" s="17" t="n">
        <x:f>IF(ISNUMBER(D64),MAX(-D64,0),"")</x:f>
        <x:v>0.220799999999997</x:v>
      </x:c>
      <x:c r="G64" s="17" t="n">
        <x:f>IF(ISNUMBER(E64),IF(ISNUMBER(G63),(G63*13+E64)/14,IF(COUNT(E51:E64)=14,AVERAGE(E51:E64),"")),"")</x:f>
        <x:v>0.24725297484437928</x:v>
      </x:c>
      <x:c r="H64" s="17" t="n">
        <x:f>IF(ISNUMBER(F64),IF(ISNUMBER(H63),(H63*13+F64)/14,IF(COUNT(F51:F64)=14,AVERAGE(F51:F64),"")),"")</x:f>
        <x:v>0.19806093912173878</x:v>
      </x:c>
      <x:c r="I64" s="26" t="n">
        <x:f>IF(AND(ISNUMBER(G64),ISNUMBER(H64)),IF(H64=0,IF(G64=0,50,100),100-100/(1+G64/H64)),"")</x:f>
        <x:v>55.5232987539643</x:v>
      </x:c>
      <x:c r="J64" s="28" t="str">
        <x:f>IF(NOT(ISNUMBER(C64)),"Missing / nonnumeric close",IF(ISNUMBER(I64),IF(AND(G64=0,H64=0),"Flat: RSI 50 convention","Calculated"),"Warm-up: needs 15 closes"))</x:f>
        <x:v>Calculated</x:v>
      </x:c>
    </x:row>
    <x:row r="65" ht="20" customHeight="1">
      <x:c r="B65" s="16" t="n">
        <x:f>'Inputs'!B65</x:f>
        <x:v>56</x:v>
      </x:c>
      <x:c r="C65" s="17" t="n">
        <x:f>IF(ISNUMBER('Inputs'!C65),'Inputs'!C65,"")</x:f>
        <x:v>106.2053</x:v>
      </x:c>
      <x:c r="D65" s="17" t="n">
        <x:f>IF(AND(ISNUMBER(C65),ISNUMBER(C64)),C65-C64,"")</x:f>
        <x:v>-0.0928000000000111</x:v>
      </x:c>
      <x:c r="E65" s="17" t="n">
        <x:f>IF(ISNUMBER(D65),MAX(D65,0),"")</x:f>
        <x:v>0</x:v>
      </x:c>
      <x:c r="F65" s="17" t="n">
        <x:f>IF(ISNUMBER(D65),MAX(-D65,0),"")</x:f>
        <x:v>0.0928000000000111</x:v>
      </x:c>
      <x:c r="G65" s="17" t="n">
        <x:f>IF(ISNUMBER(E65),IF(ISNUMBER(G64),(G64*13+E65)/14,IF(COUNT(E52:E65)=14,AVERAGE(E52:E65),"")),"")</x:f>
        <x:v>0.22959204806978076</x:v>
      </x:c>
      <x:c r="H65" s="17" t="n">
        <x:f>IF(ISNUMBER(F65),IF(ISNUMBER(H64),(H64*13+F65)/14,IF(COUNT(F52:F65)=14,AVERAGE(F52:F65),"")),"")</x:f>
        <x:v>0.19054230061304395</x:v>
      </x:c>
      <x:c r="I65" s="26" t="n">
        <x:f>IF(AND(ISNUMBER(G65),ISNUMBER(H65)),IF(H65=0,IF(G65=0,50,100),100-100/(1+G65/H65)),"")</x:f>
        <x:v>54.64729289323318</x:v>
      </x:c>
      <x:c r="J65" s="28" t="str">
        <x:f>IF(NOT(ISNUMBER(C65)),"Missing / nonnumeric close",IF(ISNUMBER(I65),IF(AND(G65=0,H65=0),"Flat: RSI 50 convention","Calculated"),"Warm-up: needs 15 closes"))</x:f>
        <x:v>Calculated</x:v>
      </x:c>
    </x:row>
    <x:row r="66" ht="20" customHeight="1">
      <x:c r="B66" s="16" t="n">
        <x:f>'Inputs'!B66</x:f>
        <x:v>57</x:v>
      </x:c>
      <x:c r="C66" s="17" t="n">
        <x:f>IF(ISNUMBER('Inputs'!C66),'Inputs'!C66,"")</x:f>
        <x:v>106.2029</x:v>
      </x:c>
      <x:c r="D66" s="17" t="n">
        <x:f>IF(AND(ISNUMBER(C66),ISNUMBER(C65)),C66-C65,"")</x:f>
        <x:v>-0.0023999999999944066</x:v>
      </x:c>
      <x:c r="E66" s="17" t="n">
        <x:f>IF(ISNUMBER(D66),MAX(D66,0),"")</x:f>
        <x:v>0</x:v>
      </x:c>
      <x:c r="F66" s="17" t="n">
        <x:f>IF(ISNUMBER(D66),MAX(-D66,0),"")</x:f>
        <x:v>0.0023999999999944066</x:v>
      </x:c>
      <x:c r="G66" s="17" t="n">
        <x:f>IF(ISNUMBER(E66),IF(ISNUMBER(G65),(G65*13+E66)/14,IF(COUNT(E53:E66)=14,AVERAGE(E53:E66),"")),"")</x:f>
        <x:v>0.21319261606479642</x:v>
      </x:c>
      <x:c r="H66" s="17" t="n">
        <x:f>IF(ISNUMBER(F66),IF(ISNUMBER(H65),(H65*13+F66)/14,IF(COUNT(F53:F66)=14,AVERAGE(F53:F66),"")),"")</x:f>
        <x:v>0.17710356485496898</x:v>
      </x:c>
      <x:c r="I66" s="26" t="n">
        <x:f>IF(AND(ISNUMBER(G66),ISNUMBER(H66)),IF(H66=0,IF(G66=0,50,100),100-100/(1+G66/H66)),"")</x:f>
        <x:v>54.623290333610306</x:v>
      </x:c>
      <x:c r="J66" s="28" t="str">
        <x:f>IF(NOT(ISNUMBER(C66)),"Missing / nonnumeric close",IF(ISNUMBER(I66),IF(AND(G66=0,H66=0),"Flat: RSI 50 convention","Calculated"),"Warm-up: needs 15 closes"))</x:f>
        <x:v>Calculated</x:v>
      </x:c>
    </x:row>
    <x:row r="67" ht="20" customHeight="1">
      <x:c r="B67" s="16" t="n">
        <x:f>'Inputs'!B67</x:f>
        <x:v>58</x:v>
      </x:c>
      <x:c r="C67" s="17" t="n">
        <x:f>IF(ISNUMBER('Inputs'!C67),'Inputs'!C67,"")</x:f>
        <x:v>106.2352</x:v>
      </x:c>
      <x:c r="D67" s="17" t="n">
        <x:f>IF(AND(ISNUMBER(C67),ISNUMBER(C66)),C67-C66,"")</x:f>
        <x:v>0.032300000000006435</x:v>
      </x:c>
      <x:c r="E67" s="17" t="n">
        <x:f>IF(ISNUMBER(D67),MAX(D67,0),"")</x:f>
        <x:v>0.032300000000006435</x:v>
      </x:c>
      <x:c r="F67" s="17" t="n">
        <x:f>IF(ISNUMBER(D67),MAX(-D67,0),"")</x:f>
        <x:v>0</x:v>
      </x:c>
      <x:c r="G67" s="17" t="n">
        <x:f>IF(ISNUMBER(E67),IF(ISNUMBER(G66),(G66*13+E67)/14,IF(COUNT(E54:E67)=14,AVERAGE(E54:E67),"")),"")</x:f>
        <x:v>0.2002717149173114</x:v>
      </x:c>
      <x:c r="H67" s="17" t="n">
        <x:f>IF(ISNUMBER(F67),IF(ISNUMBER(H66),(H66*13+F67)/14,IF(COUNT(F54:F67)=14,AVERAGE(F54:F67),"")),"")</x:f>
        <x:v>0.1644533102224712</x:v>
      </x:c>
      <x:c r="I67" s="26" t="n">
        <x:f>IF(AND(ISNUMBER(G67),ISNUMBER(H67)),IF(H67=0,IF(G67=0,50,100),100-100/(1+G67/H67)),"")</x:f>
        <x:v>54.910330005613496</x:v>
      </x:c>
      <x:c r="J67" s="28" t="str">
        <x:f>IF(NOT(ISNUMBER(C67)),"Missing / nonnumeric close",IF(ISNUMBER(I67),IF(AND(G67=0,H67=0),"Flat: RSI 50 convention","Calculated"),"Warm-up: needs 15 closes"))</x:f>
        <x:v>Calculated</x:v>
      </x:c>
    </x:row>
    <x:row r="68" ht="20" customHeight="1">
      <x:c r="B68" s="16" t="n">
        <x:f>'Inputs'!B68</x:f>
        <x:v>59</x:v>
      </x:c>
      <x:c r="C68" s="17" t="n">
        <x:f>IF(ISNUMBER('Inputs'!C68),'Inputs'!C68,"")</x:f>
        <x:v>106.2389</x:v>
      </x:c>
      <x:c r="D68" s="17" t="n">
        <x:f>IF(AND(ISNUMBER(C68),ISNUMBER(C67)),C68-C67,"")</x:f>
        <x:v>0.0036999999999949296</x:v>
      </x:c>
      <x:c r="E68" s="17" t="n">
        <x:f>IF(ISNUMBER(D68),MAX(D68,0),"")</x:f>
        <x:v>0.0036999999999949296</x:v>
      </x:c>
      <x:c r="F68" s="17" t="n">
        <x:f>IF(ISNUMBER(D68),MAX(-D68,0),"")</x:f>
        <x:v>0</x:v>
      </x:c>
      <x:c r="G68" s="17" t="n">
        <x:f>IF(ISNUMBER(E68),IF(ISNUMBER(G67),(G67*13+E68)/14,IF(COUNT(E55:E68)=14,AVERAGE(E55:E68),"")),"")</x:f>
        <x:v>0.18623087813750308</x:v>
      </x:c>
      <x:c r="H68" s="17" t="n">
        <x:f>IF(ISNUMBER(F68),IF(ISNUMBER(H67),(H67*13+F68)/14,IF(COUNT(F55:F68)=14,AVERAGE(F55:F68),"")),"")</x:f>
        <x:v>0.1527066452065804</x:v>
      </x:c>
      <x:c r="I68" s="26" t="n">
        <x:f>IF(AND(ISNUMBER(G68),ISNUMBER(H68)),IF(H68=0,IF(G68=0,50,100),100-100/(1+G68/H68)),"")</x:f>
        <x:v>54.94548856676595</x:v>
      </x:c>
      <x:c r="J68" s="28" t="str">
        <x:f>IF(NOT(ISNUMBER(C68)),"Missing / nonnumeric close",IF(ISNUMBER(I68),IF(AND(G68=0,H68=0),"Flat: RSI 50 convention","Calculated"),"Warm-up: needs 15 closes"))</x:f>
        <x:v>Calculated</x:v>
      </x:c>
    </x:row>
    <x:row r="69" ht="20" customHeight="1">
      <x:c r="B69" s="16" t="n">
        <x:f>'Inputs'!B69</x:f>
        <x:v>60</x:v>
      </x:c>
      <x:c r="C69" s="17" t="n">
        <x:f>IF(ISNUMBER('Inputs'!C69),'Inputs'!C69,"")</x:f>
        <x:v>106.1568</x:v>
      </x:c>
      <x:c r="D69" s="17" t="n">
        <x:f>IF(AND(ISNUMBER(C69),ISNUMBER(C68)),C69-C68,"")</x:f>
        <x:v>-0.08209999999999695</x:v>
      </x:c>
      <x:c r="E69" s="17" t="n">
        <x:f>IF(ISNUMBER(D69),MAX(D69,0),"")</x:f>
        <x:v>0</x:v>
      </x:c>
      <x:c r="F69" s="17" t="n">
        <x:f>IF(ISNUMBER(D69),MAX(-D69,0),"")</x:f>
        <x:v>0.08209999999999695</x:v>
      </x:c>
      <x:c r="G69" s="17" t="n">
        <x:f>IF(ISNUMBER(E69),IF(ISNUMBER(G68),(G68*13+E69)/14,IF(COUNT(E56:E69)=14,AVERAGE(E56:E69),"")),"")</x:f>
        <x:v>0.17292867255625285</x:v>
      </x:c>
      <x:c r="H69" s="17" t="n">
        <x:f>IF(ISNUMBER(F69),IF(ISNUMBER(H68),(H68*13+F69)/14,IF(COUNT(F56:F69)=14,AVERAGE(F56:F69),"")),"")</x:f>
        <x:v>0.14766331340611014</x:v>
      </x:c>
      <x:c r="I69" s="26" t="n">
        <x:f>IF(AND(ISNUMBER(G69),ISNUMBER(H69)),IF(H69=0,IF(G69=0,50,100),100-100/(1+G69/H69)),"")</x:f>
        <x:v>53.94042275796452</x:v>
      </x:c>
      <x:c r="J69" s="28" t="str">
        <x:f>IF(NOT(ISNUMBER(C69)),"Missing / nonnumeric close",IF(ISNUMBER(I69),IF(AND(G69=0,H69=0),"Flat: RSI 50 convention","Calculated"),"Warm-up: needs 15 closes"))</x:f>
        <x:v>Calculated</x:v>
      </x:c>
    </x:row>
    <x:row r="70" ht="20" customHeight="1">
      <x:c r="B70" s="16" t="n">
        <x:f>'Inputs'!B70</x:f>
        <x:v>61</x:v>
      </x:c>
      <x:c r="C70" s="17" t="n">
        <x:f>IF(ISNUMBER('Inputs'!C70),'Inputs'!C70,"")</x:f>
        <x:v>105.9495</x:v>
      </x:c>
      <x:c r="D70" s="17" t="n">
        <x:f>IF(AND(ISNUMBER(C70),ISNUMBER(C69)),C70-C69,"")</x:f>
        <x:v>-0.2073000000000036</x:v>
      </x:c>
      <x:c r="E70" s="17" t="n">
        <x:f>IF(ISNUMBER(D70),MAX(D70,0),"")</x:f>
        <x:v>0</x:v>
      </x:c>
      <x:c r="F70" s="17" t="n">
        <x:f>IF(ISNUMBER(D70),MAX(-D70,0),"")</x:f>
        <x:v>0.2073000000000036</x:v>
      </x:c>
      <x:c r="G70" s="17" t="n">
        <x:f>IF(ISNUMBER(E70),IF(ISNUMBER(G69),(G69*13+E70)/14,IF(COUNT(E57:E70)=14,AVERAGE(E57:E70),"")),"")</x:f>
        <x:v>0.16057662451652052</x:v>
      </x:c>
      <x:c r="H70" s="17" t="n">
        <x:f>IF(ISNUMBER(F70),IF(ISNUMBER(H69),(H69*13+F70)/14,IF(COUNT(F57:F70)=14,AVERAGE(F57:F70),"")),"")</x:f>
        <x:v>0.1519230767342454</x:v>
      </x:c>
      <x:c r="I70" s="26" t="n">
        <x:f>IF(AND(ISNUMBER(G70),ISNUMBER(H70)),IF(H70=0,IF(G70=0,50,100),100-100/(1+G70/H70)),"")</x:f>
        <x:v>51.38456896880856</x:v>
      </x:c>
      <x:c r="J70" s="28" t="str">
        <x:f>IF(NOT(ISNUMBER(C70)),"Missing / nonnumeric close",IF(ISNUMBER(I70),IF(AND(G70=0,H70=0),"Flat: RSI 50 convention","Calculated"),"Warm-up: needs 15 closes"))</x:f>
        <x:v>Calculated</x:v>
      </x:c>
    </x:row>
    <x:row r="71" ht="20" customHeight="1">
      <x:c r="B71" s="16" t="n">
        <x:f>'Inputs'!B71</x:f>
        <x:v>62</x:v>
      </x:c>
      <x:c r="C71" s="17" t="n">
        <x:f>IF(ISNUMBER('Inputs'!C71),'Inputs'!C71,"")</x:f>
        <x:v>105.6038</x:v>
      </x:c>
      <x:c r="D71" s="17" t="n">
        <x:f>IF(AND(ISNUMBER(C71),ISNUMBER(C70)),C71-C70,"")</x:f>
        <x:v>-0.3456999999999937</x:v>
      </x:c>
      <x:c r="E71" s="17" t="n">
        <x:f>IF(ISNUMBER(D71),MAX(D71,0),"")</x:f>
        <x:v>0</x:v>
      </x:c>
      <x:c r="F71" s="17" t="n">
        <x:f>IF(ISNUMBER(D71),MAX(-D71,0),"")</x:f>
        <x:v>0.3456999999999937</x:v>
      </x:c>
      <x:c r="G71" s="17" t="n">
        <x:f>IF(ISNUMBER(E71),IF(ISNUMBER(G70),(G70*13+E71)/14,IF(COUNT(E58:E71)=14,AVERAGE(E58:E71),"")),"")</x:f>
        <x:v>0.14910686562248335</x:v>
      </x:c>
      <x:c r="H71" s="17" t="n">
        <x:f>IF(ISNUMBER(F71),IF(ISNUMBER(H70),(H70*13+F71)/14,IF(COUNT(F58:F71)=14,AVERAGE(F58:F71),"")),"")</x:f>
        <x:v>0.16576428553894168</x:v>
      </x:c>
      <x:c r="I71" s="26" t="n">
        <x:f>IF(AND(ISNUMBER(G71),ISNUMBER(H71)),IF(H71=0,IF(G71=0,50,100),100-100/(1+G71/H71)),"")</x:f>
        <x:v>47.35488312361799</x:v>
      </x:c>
      <x:c r="J71" s="28" t="str">
        <x:f>IF(NOT(ISNUMBER(C71)),"Missing / nonnumeric close",IF(ISNUMBER(I71),IF(AND(G71=0,H71=0),"Flat: RSI 50 convention","Calculated"),"Warm-up: needs 15 closes"))</x:f>
        <x:v>Calculated</x:v>
      </x:c>
    </x:row>
    <x:row r="72" ht="20" customHeight="1">
      <x:c r="B72" s="16" t="n">
        <x:f>'Inputs'!B72</x:f>
        <x:v>63</x:v>
      </x:c>
      <x:c r="C72" s="17" t="n">
        <x:f>IF(ISNUMBER('Inputs'!C72),'Inputs'!C72,"")</x:f>
        <x:v>105.1373</x:v>
      </x:c>
      <x:c r="D72" s="17" t="n">
        <x:f>IF(AND(ISNUMBER(C72),ISNUMBER(C71)),C72-C71,"")</x:f>
        <x:v>-0.4665000000000106</x:v>
      </x:c>
      <x:c r="E72" s="17" t="n">
        <x:f>IF(ISNUMBER(D72),MAX(D72,0),"")</x:f>
        <x:v>0</x:v>
      </x:c>
      <x:c r="F72" s="17" t="n">
        <x:f>IF(ISNUMBER(D72),MAX(-D72,0),"")</x:f>
        <x:v>0.4665000000000106</x:v>
      </x:c>
      <x:c r="G72" s="17" t="n">
        <x:f>IF(ISNUMBER(E72),IF(ISNUMBER(G71),(G71*13+E72)/14,IF(COUNT(E59:E72)=14,AVERAGE(E59:E72),"")),"")</x:f>
        <x:v>0.1384563752208774</x:v>
      </x:c>
      <x:c r="H72" s="17" t="n">
        <x:f>IF(ISNUMBER(F72),IF(ISNUMBER(H71),(H71*13+F72)/14,IF(COUNT(F59:F72)=14,AVERAGE(F59:F72),"")),"")</x:f>
        <x:v>0.18724540800044662</x:v>
      </x:c>
      <x:c r="I72" s="26" t="n">
        <x:f>IF(AND(ISNUMBER(G72),ISNUMBER(H72)),IF(H72=0,IF(G72=0,50,100),100-100/(1+G72/H72)),"")</x:f>
        <x:v>42.510167998310344</x:v>
      </x:c>
      <x:c r="J72" s="28" t="str">
        <x:f>IF(NOT(ISNUMBER(C72)),"Missing / nonnumeric close",IF(ISNUMBER(I72),IF(AND(G72=0,H72=0),"Flat: RSI 50 convention","Calculated"),"Warm-up: needs 15 closes"))</x:f>
        <x:v>Calculated</x:v>
      </x:c>
    </x:row>
    <x:row r="73" ht="20" customHeight="1">
      <x:c r="B73" s="16" t="n">
        <x:f>'Inputs'!B73</x:f>
        <x:v>64</x:v>
      </x:c>
      <x:c r="C73" s="17" t="n">
        <x:f>IF(ISNUMBER('Inputs'!C73),'Inputs'!C73,"")</x:f>
        <x:v>104.5969</x:v>
      </x:c>
      <x:c r="D73" s="17" t="n">
        <x:f>IF(AND(ISNUMBER(C73),ISNUMBER(C72)),C73-C72,"")</x:f>
        <x:v>-0.5403999999999911</x:v>
      </x:c>
      <x:c r="E73" s="17" t="n">
        <x:f>IF(ISNUMBER(D73),MAX(D73,0),"")</x:f>
        <x:v>0</x:v>
      </x:c>
      <x:c r="F73" s="17" t="n">
        <x:f>IF(ISNUMBER(D73),MAX(-D73,0),"")</x:f>
        <x:v>0.5403999999999911</x:v>
      </x:c>
      <x:c r="G73" s="17" t="n">
        <x:f>IF(ISNUMBER(E73),IF(ISNUMBER(G72),(G72*13+E73)/14,IF(COUNT(E60:E73)=14,AVERAGE(E60:E73),"")),"")</x:f>
        <x:v>0.12856663413367186</x:v>
      </x:c>
      <x:c r="H73" s="17" t="n">
        <x:f>IF(ISNUMBER(F73),IF(ISNUMBER(H72),(H72*13+F73)/14,IF(COUNT(F60:F73)=14,AVERAGE(F60:F73),"")),"")</x:f>
        <x:v>0.21247073600041408</x:v>
      </x:c>
      <x:c r="I73" s="26" t="n">
        <x:f>IF(AND(ISNUMBER(G73),ISNUMBER(H73)),IF(H73=0,IF(G73=0,50,100),100-100/(1+G73/H73)),"")</x:f>
        <x:v>37.69869386546208</x:v>
      </x:c>
      <x:c r="J73" s="28" t="str">
        <x:f>IF(NOT(ISNUMBER(C73)),"Missing / nonnumeric close",IF(ISNUMBER(I73),IF(AND(G73=0,H73=0),"Flat: RSI 50 convention","Calculated"),"Warm-up: needs 15 closes"))</x:f>
        <x:v>Calculated</x:v>
      </x:c>
    </x:row>
    <x:row r="74" ht="20" customHeight="1">
      <x:c r="B74" s="16" t="n">
        <x:f>'Inputs'!B74</x:f>
        <x:v>65</x:v>
      </x:c>
      <x:c r="C74" s="17" t="n">
        <x:f>IF(ISNUMBER('Inputs'!C74),'Inputs'!C74,"")</x:f>
        <x:v>104.0521</x:v>
      </x:c>
      <x:c r="D74" s="17" t="n">
        <x:f>IF(AND(ISNUMBER(C74),ISNUMBER(C73)),C74-C73,"")</x:f>
        <x:v>-0.5448000000000093</x:v>
      </x:c>
      <x:c r="E74" s="17" t="n">
        <x:f>IF(ISNUMBER(D74),MAX(D74,0),"")</x:f>
        <x:v>0</x:v>
      </x:c>
      <x:c r="F74" s="17" t="n">
        <x:f>IF(ISNUMBER(D74),MAX(-D74,0),"")</x:f>
        <x:v>0.5448000000000093</x:v>
      </x:c>
      <x:c r="G74" s="17" t="n">
        <x:f>IF(ISNUMBER(E74),IF(ISNUMBER(G73),(G73*13+E74)/14,IF(COUNT(E61:E74)=14,AVERAGE(E61:E74),"")),"")</x:f>
        <x:v>0.11938330312412389</x:v>
      </x:c>
      <x:c r="H74" s="17" t="n">
        <x:f>IF(ISNUMBER(F74),IF(ISNUMBER(H73),(H73*13+F74)/14,IF(COUNT(F61:F74)=14,AVERAGE(F61:F74),"")),"")</x:f>
        <x:v>0.23620854057181373</x:v>
      </x:c>
      <x:c r="I74" s="26" t="n">
        <x:f>IF(AND(ISNUMBER(G74),ISNUMBER(H74)),IF(H74=0,IF(G74=0,50,100),100-100/(1+G74/H74)),"")</x:f>
        <x:v>33.573127517009965</x:v>
      </x:c>
      <x:c r="J74" s="28" t="str">
        <x:f>IF(NOT(ISNUMBER(C74)),"Missing / nonnumeric close",IF(ISNUMBER(I74),IF(AND(G74=0,H74=0),"Flat: RSI 50 convention","Calculated"),"Warm-up: needs 15 closes"))</x:f>
        <x:v>Calculated</x:v>
      </x:c>
    </x:row>
    <x:row r="75" ht="20" customHeight="1">
      <x:c r="B75" s="16" t="n">
        <x:f>'Inputs'!B75</x:f>
        <x:v>66</x:v>
      </x:c>
      <x:c r="C75" s="17" t="n">
        <x:f>IF(ISNUMBER('Inputs'!C75),'Inputs'!C75,"")</x:f>
        <x:v>103.5842</x:v>
      </x:c>
      <x:c r="D75" s="17" t="n">
        <x:f>IF(AND(ISNUMBER(C75),ISNUMBER(C74)),C75-C74,"")</x:f>
        <x:v>-0.4679000000000002</x:v>
      </x:c>
      <x:c r="E75" s="17" t="n">
        <x:f>IF(ISNUMBER(D75),MAX(D75,0),"")</x:f>
        <x:v>0</x:v>
      </x:c>
      <x:c r="F75" s="17" t="n">
        <x:f>IF(ISNUMBER(D75),MAX(-D75,0),"")</x:f>
        <x:v>0.4679000000000002</x:v>
      </x:c>
      <x:c r="G75" s="17" t="n">
        <x:f>IF(ISNUMBER(E75),IF(ISNUMBER(G74),(G74*13+E75)/14,IF(COUNT(E62:E75)=14,AVERAGE(E62:E75),"")),"")</x:f>
        <x:v>0.11085592432954361</x:v>
      </x:c>
      <x:c r="H75" s="17" t="n">
        <x:f>IF(ISNUMBER(F75),IF(ISNUMBER(H74),(H74*13+F75)/14,IF(COUNT(F62:F75)=14,AVERAGE(F62:F75),"")),"")</x:f>
        <x:v>0.2527579305309699</x:v>
      </x:c>
      <x:c r="I75" s="26" t="n">
        <x:f>IF(AND(ISNUMBER(G75),ISNUMBER(H75)),IF(H75=0,IF(G75=0,50,100),100-100/(1+G75/H75)),"")</x:f>
        <x:v>30.487266325995535</x:v>
      </x:c>
      <x:c r="J75" s="28" t="str">
        <x:f>IF(NOT(ISNUMBER(C75)),"Missing / nonnumeric close",IF(ISNUMBER(I75),IF(AND(G75=0,H75=0),"Flat: RSI 50 convention","Calculated"),"Warm-up: needs 15 closes"))</x:f>
        <x:v>Calculated</x:v>
      </x:c>
    </x:row>
    <x:row r="76" ht="20" customHeight="1">
      <x:c r="B76" s="16" t="n">
        <x:f>'Inputs'!B76</x:f>
        <x:v>67</x:v>
      </x:c>
      <x:c r="C76" s="17" t="n">
        <x:f>IF(ISNUMBER('Inputs'!C76),'Inputs'!C76,"")</x:f>
        <x:v>103.2737</x:v>
      </x:c>
      <x:c r="D76" s="17" t="n">
        <x:f>IF(AND(ISNUMBER(C76),ISNUMBER(C75)),C76-C75,"")</x:f>
        <x:v>-0.31049999999999045</x:v>
      </x:c>
      <x:c r="E76" s="17" t="n">
        <x:f>IF(ISNUMBER(D76),MAX(D76,0),"")</x:f>
        <x:v>0</x:v>
      </x:c>
      <x:c r="F76" s="17" t="n">
        <x:f>IF(ISNUMBER(D76),MAX(-D76,0),"")</x:f>
        <x:v>0.31049999999999045</x:v>
      </x:c>
      <x:c r="G76" s="17" t="n">
        <x:f>IF(ISNUMBER(E76),IF(ISNUMBER(G75),(G75*13+E76)/14,IF(COUNT(E63:E76)=14,AVERAGE(E63:E76),"")),"")</x:f>
        <x:v>0.10293764402029049</x:v>
      </x:c>
      <x:c r="H76" s="17" t="n">
        <x:f>IF(ISNUMBER(F76),IF(ISNUMBER(H75),(H75*13+F76)/14,IF(COUNT(F63:F76)=14,AVERAGE(F63:F76),"")),"")</x:f>
        <x:v>0.25688236406447135</x:v>
      </x:c>
      <x:c r="I76" s="26" t="n">
        <x:f>IF(AND(ISNUMBER(G76),ISNUMBER(H76)),IF(H76=0,IF(G76=0,50,100),100-100/(1+G76/H76)),"")</x:f>
        <x:v>28.60809340987001</x:v>
      </x:c>
      <x:c r="J76" s="28" t="str">
        <x:f>IF(NOT(ISNUMBER(C76)),"Missing / nonnumeric close",IF(ISNUMBER(I76),IF(AND(G76=0,H76=0),"Flat: RSI 50 convention","Calculated"),"Warm-up: needs 15 closes"))</x:f>
        <x:v>Calculated</x:v>
      </x:c>
    </x:row>
    <x:row r="77" ht="20" customHeight="1">
      <x:c r="B77" s="16" t="n">
        <x:f>'Inputs'!B77</x:f>
        <x:v>68</x:v>
      </x:c>
      <x:c r="C77" s="17" t="n">
        <x:f>IF(ISNUMBER('Inputs'!C77),'Inputs'!C77,"")</x:f>
        <x:v>103.1863</x:v>
      </x:c>
      <x:c r="D77" s="17" t="n">
        <x:f>IF(AND(ISNUMBER(C77),ISNUMBER(C76)),C77-C76,"")</x:f>
        <x:v>-0.08740000000000236</x:v>
      </x:c>
      <x:c r="E77" s="17" t="n">
        <x:f>IF(ISNUMBER(D77),MAX(D77,0),"")</x:f>
        <x:v>0</x:v>
      </x:c>
      <x:c r="F77" s="17" t="n">
        <x:f>IF(ISNUMBER(D77),MAX(-D77,0),"")</x:f>
        <x:v>0.08740000000000236</x:v>
      </x:c>
      <x:c r="G77" s="17" t="n">
        <x:f>IF(ISNUMBER(E77),IF(ISNUMBER(G76),(G76*13+E77)/14,IF(COUNT(E64:E77)=14,AVERAGE(E64:E77),"")),"")</x:f>
        <x:v>0.0955849551616983</x:v>
      </x:c>
      <x:c r="H77" s="17" t="n">
        <x:f>IF(ISNUMBER(F77),IF(ISNUMBER(H76),(H76*13+F77)/14,IF(COUNT(F64:F77)=14,AVERAGE(F64:F77),"")),"")</x:f>
        <x:v>0.24477648091700926</x:v>
      </x:c>
      <x:c r="I77" s="26" t="n">
        <x:f>IF(AND(ISNUMBER(G77),ISNUMBER(H77)),IF(H77=0,IF(G77=0,50,100),100-100/(1+G77/H77)),"")</x:f>
        <x:v>28.083368157958574</x:v>
      </x:c>
      <x:c r="J77" s="28" t="str">
        <x:f>IF(NOT(ISNUMBER(C77)),"Missing / nonnumeric close",IF(ISNUMBER(I77),IF(AND(G77=0,H77=0),"Flat: RSI 50 convention","Calculated"),"Warm-up: needs 15 closes"))</x:f>
        <x:v>Calculated</x:v>
      </x:c>
    </x:row>
    <x:row r="78" ht="20" customHeight="1">
      <x:c r="B78" s="16" t="n">
        <x:f>'Inputs'!B78</x:f>
        <x:v>69</x:v>
      </x:c>
      <x:c r="C78" s="17" t="n">
        <x:f>IF(ISNUMBER('Inputs'!C78),'Inputs'!C78,"")</x:f>
        <x:v>103.3627</x:v>
      </x:c>
      <x:c r="D78" s="17" t="n">
        <x:f>IF(AND(ISNUMBER(C78),ISNUMBER(C77)),C78-C77,"")</x:f>
        <x:v>0.176400000000001</x:v>
      </x:c>
      <x:c r="E78" s="17" t="n">
        <x:f>IF(ISNUMBER(D78),MAX(D78,0),"")</x:f>
        <x:v>0.176400000000001</x:v>
      </x:c>
      <x:c r="F78" s="17" t="n">
        <x:f>IF(ISNUMBER(D78),MAX(-D78,0),"")</x:f>
        <x:v>0</x:v>
      </x:c>
      <x:c r="G78" s="17" t="n">
        <x:f>IF(ISNUMBER(E78),IF(ISNUMBER(G77),(G77*13+E78)/14,IF(COUNT(E65:E78)=14,AVERAGE(E65:E78),"")),"")</x:f>
        <x:v>0.10135745836443422</x:v>
      </x:c>
      <x:c r="H78" s="17" t="n">
        <x:f>IF(ISNUMBER(F78),IF(ISNUMBER(H77),(H77*13+F78)/14,IF(COUNT(F65:F78)=14,AVERAGE(F65:F78),"")),"")</x:f>
        <x:v>0.22729244656579434</x:v>
      </x:c>
      <x:c r="I78" s="26" t="n">
        <x:f>IF(AND(ISNUMBER(G78),ISNUMBER(H78)),IF(H78=0,IF(G78=0,50,100),100-100/(1+G78/H78)),"")</x:f>
        <x:v>30.840556118813453</x:v>
      </x:c>
      <x:c r="J78" s="28" t="str">
        <x:f>IF(NOT(ISNUMBER(C78)),"Missing / nonnumeric close",IF(ISNUMBER(I78),IF(AND(G78=0,H78=0),"Flat: RSI 50 convention","Calculated"),"Warm-up: needs 15 closes"))</x:f>
        <x:v>Calculated</x:v>
      </x:c>
    </x:row>
    <x:row r="79" ht="20" customHeight="1">
      <x:c r="B79" s="16" t="n">
        <x:f>'Inputs'!B79</x:f>
        <x:v>70</x:v>
      </x:c>
      <x:c r="C79" s="17" t="n">
        <x:f>IF(ISNUMBER('Inputs'!C79),'Inputs'!C79,"")</x:f>
        <x:v>103.8107</x:v>
      </x:c>
      <x:c r="D79" s="17" t="n">
        <x:f>IF(AND(ISNUMBER(C79),ISNUMBER(C78)),C79-C78,"")</x:f>
        <x:v>0.4479999999999933</x:v>
      </x:c>
      <x:c r="E79" s="17" t="n">
        <x:f>IF(ISNUMBER(D79),MAX(D79,0),"")</x:f>
        <x:v>0.4479999999999933</x:v>
      </x:c>
      <x:c r="F79" s="17" t="n">
        <x:f>IF(ISNUMBER(D79),MAX(-D79,0),"")</x:f>
        <x:v>0</x:v>
      </x:c>
      <x:c r="G79" s="17" t="n">
        <x:f>IF(ISNUMBER(E79),IF(ISNUMBER(G78),(G78*13+E79)/14,IF(COUNT(E66:E79)=14,AVERAGE(E66:E79),"")),"")</x:f>
        <x:v>0.1261176399098313</x:v>
      </x:c>
      <x:c r="H79" s="17" t="n">
        <x:f>IF(ISNUMBER(F79),IF(ISNUMBER(H78),(H78*13+F79)/14,IF(COUNT(F66:F79)=14,AVERAGE(F66:F79),"")),"")</x:f>
        <x:v>0.21105727181109474</x:v>
      </x:c>
      <x:c r="I79" s="26" t="n">
        <x:f>IF(AND(ISNUMBER(G79),ISNUMBER(H79)),IF(H79=0,IF(G79=0,50,100),100-100/(1+G79/H79)),"")</x:f>
        <x:v>37.40421826349189</x:v>
      </x:c>
      <x:c r="J79" s="28" t="str">
        <x:f>IF(NOT(ISNUMBER(C79)),"Missing / nonnumeric close",IF(ISNUMBER(I79),IF(AND(G79=0,H79=0),"Flat: RSI 50 convention","Calculated"),"Warm-up: needs 15 closes"))</x:f>
        <x:v>Calculated</x:v>
      </x:c>
    </x:row>
    <x:row r="80" ht="20" customHeight="1">
      <x:c r="B80" s="16" t="n">
        <x:f>'Inputs'!B80</x:f>
        <x:v>71</x:v>
      </x:c>
      <x:c r="C80" s="17" t="n">
        <x:f>IF(ISNUMBER('Inputs'!C80),'Inputs'!C80,"")</x:f>
        <x:v>104.5036</x:v>
      </x:c>
      <x:c r="D80" s="17" t="n">
        <x:f>IF(AND(ISNUMBER(C80),ISNUMBER(C79)),C80-C79,"")</x:f>
        <x:v>0.6929000000000087</x:v>
      </x:c>
      <x:c r="E80" s="17" t="n">
        <x:f>IF(ISNUMBER(D80),MAX(D80,0),"")</x:f>
        <x:v>0.6929000000000087</x:v>
      </x:c>
      <x:c r="F80" s="17" t="n">
        <x:f>IF(ISNUMBER(D80),MAX(-D80,0),"")</x:f>
        <x:v>0</x:v>
      </x:c>
      <x:c r="G80" s="17" t="n">
        <x:f>IF(ISNUMBER(E80),IF(ISNUMBER(G79),(G79*13+E80)/14,IF(COUNT(E67:E80)=14,AVERAGE(E67:E80),"")),"")</x:f>
        <x:v>0.16660209420198682</x:v>
      </x:c>
      <x:c r="H80" s="17" t="n">
        <x:f>IF(ISNUMBER(F80),IF(ISNUMBER(H79),(H79*13+F80)/14,IF(COUNT(F67:F80)=14,AVERAGE(F67:F80),"")),"")</x:f>
        <x:v>0.19598175239601653</x:v>
      </x:c>
      <x:c r="I80" s="26" t="n">
        <x:f>IF(AND(ISNUMBER(G80),ISNUMBER(H80)),IF(H80=0,IF(G80=0,50,100),100-100/(1+G80/H80)),"")</x:f>
        <x:v>45.94857045209147</x:v>
      </x:c>
      <x:c r="J80" s="28" t="str">
        <x:f>IF(NOT(ISNUMBER(C80)),"Missing / nonnumeric close",IF(ISNUMBER(I80),IF(AND(G80=0,H80=0),"Flat: RSI 50 convention","Calculated"),"Warm-up: needs 15 closes"))</x:f>
        <x:v>Calculated</x:v>
      </x:c>
    </x:row>
    <x:row r="81" ht="20" customHeight="1">
      <x:c r="B81" s="16" t="n">
        <x:f>'Inputs'!B81</x:f>
        <x:v>72</x:v>
      </x:c>
      <x:c r="C81" s="17" t="n">
        <x:f>IF(ISNUMBER('Inputs'!C81),'Inputs'!C81,"")</x:f>
        <x:v>105.3841</x:v>
      </x:c>
      <x:c r="D81" s="17" t="n">
        <x:f>IF(AND(ISNUMBER(C81),ISNUMBER(C80)),C81-C80,"")</x:f>
        <x:v>0.8804999999999978</x:v>
      </x:c>
      <x:c r="E81" s="17" t="n">
        <x:f>IF(ISNUMBER(D81),MAX(D81,0),"")</x:f>
        <x:v>0.8804999999999978</x:v>
      </x:c>
      <x:c r="F81" s="17" t="n">
        <x:f>IF(ISNUMBER(D81),MAX(-D81,0),"")</x:f>
        <x:v>0</x:v>
      </x:c>
      <x:c r="G81" s="17" t="n">
        <x:f>IF(ISNUMBER(E81),IF(ISNUMBER(G80),(G80*13+E81)/14,IF(COUNT(E68:E81)=14,AVERAGE(E68:E81),"")),"")</x:f>
        <x:v>0.21759480175898763</x:v>
      </x:c>
      <x:c r="H81" s="17" t="n">
        <x:f>IF(ISNUMBER(F81),IF(ISNUMBER(H80),(H80*13+F81)/14,IF(COUNT(F68:F81)=14,AVERAGE(F68:F81),"")),"")</x:f>
        <x:v>0.18198305579630109</x:v>
      </x:c>
      <x:c r="I81" s="26" t="n">
        <x:f>IF(AND(ISNUMBER(G81),ISNUMBER(H81)),IF(H81=0,IF(G81=0,50,100),100-100/(1+G81/H81)),"")</x:f>
        <x:v>54.45617109273366</x:v>
      </x:c>
      <x:c r="J81" s="28" t="str">
        <x:f>IF(NOT(ISNUMBER(C81)),"Missing / nonnumeric close",IF(ISNUMBER(I81),IF(AND(G81=0,H81=0),"Flat: RSI 50 convention","Calculated"),"Warm-up: needs 15 closes"))</x:f>
        <x:v>Calculated</x:v>
      </x:c>
    </x:row>
    <x:row r="82" ht="20" customHeight="1">
      <x:c r="B82" s="16" t="n">
        <x:f>'Inputs'!B82</x:f>
        <x:v>73</x:v>
      </x:c>
      <x:c r="C82" s="17" t="n">
        <x:f>IF(ISNUMBER('Inputs'!C82),'Inputs'!C82,"")</x:f>
        <x:v>106.3726</x:v>
      </x:c>
      <x:c r="D82" s="17" t="n">
        <x:f>IF(AND(ISNUMBER(C82),ISNUMBER(C81)),C82-C81,"")</x:f>
        <x:v>0.9885000000000019</x:v>
      </x:c>
      <x:c r="E82" s="17" t="n">
        <x:f>IF(ISNUMBER(D82),MAX(D82,0),"")</x:f>
        <x:v>0.9885000000000019</x:v>
      </x:c>
      <x:c r="F82" s="17" t="n">
        <x:f>IF(ISNUMBER(D82),MAX(-D82,0),"")</x:f>
        <x:v>0</x:v>
      </x:c>
      <x:c r="G82" s="17" t="n">
        <x:f>IF(ISNUMBER(E82),IF(ISNUMBER(G81),(G81*13+E82)/14,IF(COUNT(E69:E82)=14,AVERAGE(E69:E82),"")),"")</x:f>
        <x:v>0.27265945877620296</x:v>
      </x:c>
      <x:c r="H82" s="17" t="n">
        <x:f>IF(ISNUMBER(F82),IF(ISNUMBER(H81),(H81*13+F82)/14,IF(COUNT(F69:F82)=14,AVERAGE(F69:F82),"")),"")</x:f>
        <x:v>0.16898426609656528</x:v>
      </x:c>
      <x:c r="I82" s="26" t="n">
        <x:f>IF(AND(ISNUMBER(G82),ISNUMBER(H82)),IF(H82=0,IF(G82=0,50,100),100-100/(1+G82/H82)),"")</x:f>
        <x:v>61.737423950663526</x:v>
      </x:c>
      <x:c r="J82" s="28" t="str">
        <x:f>IF(NOT(ISNUMBER(C82)),"Missing / nonnumeric close",IF(ISNUMBER(I82),IF(AND(G82=0,H82=0),"Flat: RSI 50 convention","Calculated"),"Warm-up: needs 15 closes"))</x:f>
        <x:v>Calculated</x:v>
      </x:c>
    </x:row>
    <x:row r="83" ht="20" customHeight="1">
      <x:c r="B83" s="16" t="n">
        <x:f>'Inputs'!B83</x:f>
        <x:v>74</x:v>
      </x:c>
      <x:c r="C83" s="17" t="n">
        <x:f>IF(ISNUMBER('Inputs'!C83),'Inputs'!C83,"")</x:f>
        <x:v>107.3798</x:v>
      </x:c>
      <x:c r="D83" s="17" t="n">
        <x:f>IF(AND(ISNUMBER(C83),ISNUMBER(C82)),C83-C82,"")</x:f>
        <x:v>1.0071999999999974</x:v>
      </x:c>
      <x:c r="E83" s="17" t="n">
        <x:f>IF(ISNUMBER(D83),MAX(D83,0),"")</x:f>
        <x:v>1.0071999999999974</x:v>
      </x:c>
      <x:c r="F83" s="17" t="n">
        <x:f>IF(ISNUMBER(D83),MAX(-D83,0),"")</x:f>
        <x:v>0</x:v>
      </x:c>
      <x:c r="G83" s="17" t="n">
        <x:f>IF(ISNUMBER(E83),IF(ISNUMBER(G82),(G82*13+E83)/14,IF(COUNT(E70:E83)=14,AVERAGE(E70:E83),"")),"")</x:f>
        <x:v>0.3251266402921883</x:v>
      </x:c>
      <x:c r="H83" s="17" t="n">
        <x:f>IF(ISNUMBER(F83),IF(ISNUMBER(H82),(H82*13+F83)/14,IF(COUNT(F70:F83)=14,AVERAGE(F70:F83),"")),"")</x:f>
        <x:v>0.15691396137538205</x:v>
      </x:c>
      <x:c r="I83" s="26" t="n">
        <x:f>IF(AND(ISNUMBER(G83),ISNUMBER(H83)),IF(H83=0,IF(G83=0,50,100),100-100/(1+G83/H83)),"")</x:f>
        <x:v>67.44797827557385</x:v>
      </x:c>
      <x:c r="J83" s="28" t="str">
        <x:f>IF(NOT(ISNUMBER(C83)),"Missing / nonnumeric close",IF(ISNUMBER(I83),IF(AND(G83=0,H83=0),"Flat: RSI 50 convention","Calculated"),"Warm-up: needs 15 closes"))</x:f>
        <x:v>Calculated</x:v>
      </x:c>
    </x:row>
    <x:row r="84" ht="20" customHeight="1">
      <x:c r="B84" s="16" t="n">
        <x:f>'Inputs'!B84</x:f>
        <x:v>75</x:v>
      </x:c>
      <x:c r="C84" s="17" t="n">
        <x:f>IF(ISNUMBER('Inputs'!C84),'Inputs'!C84,"")</x:f>
        <x:v>108.3196</x:v>
      </x:c>
      <x:c r="D84" s="17" t="n">
        <x:f>IF(AND(ISNUMBER(C84),ISNUMBER(C83)),C84-C83,"")</x:f>
        <x:v>0.9397999999999911</x:v>
      </x:c>
      <x:c r="E84" s="17" t="n">
        <x:f>IF(ISNUMBER(D84),MAX(D84,0),"")</x:f>
        <x:v>0.9397999999999911</x:v>
      </x:c>
      <x:c r="F84" s="17" t="n">
        <x:f>IF(ISNUMBER(D84),MAX(-D84,0),"")</x:f>
        <x:v>0</x:v>
      </x:c>
      <x:c r="G84" s="17" t="n">
        <x:f>IF(ISNUMBER(E84),IF(ISNUMBER(G83),(G83*13+E84)/14,IF(COUNT(E71:E84)=14,AVERAGE(E71:E84),"")),"")</x:f>
        <x:v>0.3690318802713171</x:v>
      </x:c>
      <x:c r="H84" s="17" t="n">
        <x:f>IF(ISNUMBER(F84),IF(ISNUMBER(H83),(H83*13+F84)/14,IF(COUNT(F71:F84)=14,AVERAGE(F71:F84),"")),"")</x:f>
        <x:v>0.1457058212771405</x:v>
      </x:c>
      <x:c r="I84" s="26" t="n">
        <x:f>IF(AND(ISNUMBER(G84),ISNUMBER(H84)),IF(H84=0,IF(G84=0,50,100),100-100/(1+G84/H84)),"")</x:f>
        <x:v>71.69319036883805</x:v>
      </x:c>
      <x:c r="J84" s="28" t="str">
        <x:f>IF(NOT(ISNUMBER(C84)),"Missing / nonnumeric close",IF(ISNUMBER(I84),IF(AND(G84=0,H84=0),"Flat: RSI 50 convention","Calculated"),"Warm-up: needs 15 closes"))</x:f>
        <x:v>Calculated</x:v>
      </x:c>
    </x:row>
    <x:row r="85" ht="20" customHeight="1">
      <x:c r="B85" s="16" t="n">
        <x:f>'Inputs'!B85</x:f>
        <x:v>76</x:v>
      </x:c>
      <x:c r="C85" s="17" t="n">
        <x:f>IF(ISNUMBER('Inputs'!C85),'Inputs'!C85,"")</x:f>
        <x:v>109.1227</x:v>
      </x:c>
      <x:c r="D85" s="17" t="n">
        <x:f>IF(AND(ISNUMBER(C85),ISNUMBER(C84)),C85-C84,"")</x:f>
        <x:v>0.8031000000000006</x:v>
      </x:c>
      <x:c r="E85" s="17" t="n">
        <x:f>IF(ISNUMBER(D85),MAX(D85,0),"")</x:f>
        <x:v>0.8031000000000006</x:v>
      </x:c>
      <x:c r="F85" s="17" t="n">
        <x:f>IF(ISNUMBER(D85),MAX(-D85,0),"")</x:f>
        <x:v>0</x:v>
      </x:c>
      <x:c r="G85" s="17" t="n">
        <x:f>IF(ISNUMBER(E85),IF(ISNUMBER(G84),(G84*13+E85)/14,IF(COUNT(E72:E85)=14,AVERAGE(E72:E85),"")),"")</x:f>
        <x:v>0.4000367459662231</x:v>
      </x:c>
      <x:c r="H85" s="17" t="n">
        <x:f>IF(ISNUMBER(F85),IF(ISNUMBER(H84),(H84*13+F85)/14,IF(COUNT(F72:F85)=14,AVERAGE(F72:F85),"")),"")</x:f>
        <x:v>0.1352982626144876</x:v>
      </x:c>
      <x:c r="I85" s="26" t="n">
        <x:f>IF(AND(ISNUMBER(G85),ISNUMBER(H85)),IF(H85=0,IF(G85=0,50,100),100-100/(1+G85/H85)),"")</x:f>
        <x:v>74.72643102994653</x:v>
      </x:c>
      <x:c r="J85" s="28" t="str">
        <x:f>IF(NOT(ISNUMBER(C85)),"Missing / nonnumeric close",IF(ISNUMBER(I85),IF(AND(G85=0,H85=0),"Flat: RSI 50 convention","Calculated"),"Warm-up: needs 15 closes"))</x:f>
        <x:v>Calculated</x:v>
      </x:c>
    </x:row>
    <x:row r="86" ht="20" customHeight="1">
      <x:c r="B86" s="16" t="n">
        <x:f>'Inputs'!B86</x:f>
        <x:v>77</x:v>
      </x:c>
      <x:c r="C86" s="17" t="n">
        <x:f>IF(ISNUMBER('Inputs'!C86),'Inputs'!C86,"")</x:f>
        <x:v>109.746</x:v>
      </x:c>
      <x:c r="D86" s="17" t="n">
        <x:f>IF(AND(ISNUMBER(C86),ISNUMBER(C85)),C86-C85,"")</x:f>
        <x:v>0.6233000000000004</x:v>
      </x:c>
      <x:c r="E86" s="17" t="n">
        <x:f>IF(ISNUMBER(D86),MAX(D86,0),"")</x:f>
        <x:v>0.6233000000000004</x:v>
      </x:c>
      <x:c r="F86" s="17" t="n">
        <x:f>IF(ISNUMBER(D86),MAX(-D86,0),"")</x:f>
        <x:v>0</x:v>
      </x:c>
      <x:c r="G86" s="17" t="n">
        <x:f>IF(ISNUMBER(E86),IF(ISNUMBER(G85),(G85*13+E86)/14,IF(COUNT(E73:E86)=14,AVERAGE(E73:E86),"")),"")</x:f>
        <x:v>0.41598412125435</x:v>
      </x:c>
      <x:c r="H86" s="17" t="n">
        <x:f>IF(ISNUMBER(F86),IF(ISNUMBER(H85),(H85*13+F86)/14,IF(COUNT(F73:F86)=14,AVERAGE(F73:F86),"")),"")</x:f>
        <x:v>0.12563410099916705</x:v>
      </x:c>
      <x:c r="I86" s="26" t="n">
        <x:f>IF(AND(ISNUMBER(G86),ISNUMBER(H86)),IF(H86=0,IF(G86=0,50,100),100-100/(1+G86/H86)),"")</x:f>
        <x:v>76.8039375639099</x:v>
      </x:c>
      <x:c r="J86" s="28" t="str">
        <x:f>IF(NOT(ISNUMBER(C86)),"Missing / nonnumeric close",IF(ISNUMBER(I86),IF(AND(G86=0,H86=0),"Flat: RSI 50 convention","Calculated"),"Warm-up: needs 15 closes"))</x:f>
        <x:v>Calculated</x:v>
      </x:c>
    </x:row>
    <x:row r="87" ht="20" customHeight="1">
      <x:c r="B87" s="16" t="n">
        <x:f>'Inputs'!B87</x:f>
        <x:v>78</x:v>
      </x:c>
      <x:c r="C87" s="17" t="n">
        <x:f>IF(ISNUMBER('Inputs'!C87),'Inputs'!C87,"")</x:f>
        <x:v>110.1781</x:v>
      </x:c>
      <x:c r="D87" s="17" t="n">
        <x:f>IF(AND(ISNUMBER(C87),ISNUMBER(C86)),C87-C86,"")</x:f>
        <x:v>0.4321000000000055</x:v>
      </x:c>
      <x:c r="E87" s="17" t="n">
        <x:f>IF(ISNUMBER(D87),MAX(D87,0),"")</x:f>
        <x:v>0.4321000000000055</x:v>
      </x:c>
      <x:c r="F87" s="17" t="n">
        <x:f>IF(ISNUMBER(D87),MAX(-D87,0),"")</x:f>
        <x:v>0</x:v>
      </x:c>
      <x:c r="G87" s="17" t="n">
        <x:f>IF(ISNUMBER(E87),IF(ISNUMBER(G86),(G86*13+E87)/14,IF(COUNT(E74:E87)=14,AVERAGE(E74:E87),"")),"")</x:f>
        <x:v>0.4171352554504683</x:v>
      </x:c>
      <x:c r="H87" s="17" t="n">
        <x:f>IF(ISNUMBER(F87),IF(ISNUMBER(H86),(H86*13+F87)/14,IF(COUNT(F74:F87)=14,AVERAGE(F74:F87),"")),"")</x:f>
        <x:v>0.11666023664208369</x:v>
      </x:c>
      <x:c r="I87" s="26" t="n">
        <x:f>IF(AND(ISNUMBER(G87),ISNUMBER(H87)),IF(H87=0,IF(G87=0,50,100),100-100/(1+G87/H87)),"")</x:f>
        <x:v>78.14514390431447</x:v>
      </x:c>
      <x:c r="J87" s="28" t="str">
        <x:f>IF(NOT(ISNUMBER(C87)),"Missing / nonnumeric close",IF(ISNUMBER(I87),IF(AND(G87=0,H87=0),"Flat: RSI 50 convention","Calculated"),"Warm-up: needs 15 closes"))</x:f>
        <x:v>Calculated</x:v>
      </x:c>
    </x:row>
    <x:row r="88" ht="20" customHeight="1">
      <x:c r="B88" s="16" t="n">
        <x:f>'Inputs'!B88</x:f>
        <x:v>79</x:v>
      </x:c>
      <x:c r="C88" s="17" t="n">
        <x:f>IF(ISNUMBER('Inputs'!C88),'Inputs'!C88,"")</x:f>
        <x:v>110.439</x:v>
      </x:c>
      <x:c r="D88" s="17" t="n">
        <x:f>IF(AND(ISNUMBER(C88),ISNUMBER(C87)),C88-C87,"")</x:f>
        <x:v>0.26089999999999236</x:v>
      </x:c>
      <x:c r="E88" s="17" t="n">
        <x:f>IF(ISNUMBER(D88),MAX(D88,0),"")</x:f>
        <x:v>0.26089999999999236</x:v>
      </x:c>
      <x:c r="F88" s="17" t="n">
        <x:f>IF(ISNUMBER(D88),MAX(-D88,0),"")</x:f>
        <x:v>0</x:v>
      </x:c>
      <x:c r="G88" s="17" t="n">
        <x:f>IF(ISNUMBER(E88),IF(ISNUMBER(G87),(G87*13+E88)/14,IF(COUNT(E75:E88)=14,AVERAGE(E75:E88),"")),"")</x:f>
        <x:v>0.4059755943468629</x:v>
      </x:c>
      <x:c r="H88" s="17" t="n">
        <x:f>IF(ISNUMBER(F88),IF(ISNUMBER(H87),(H87*13+F88)/14,IF(COUNT(F75:F88)=14,AVERAGE(F75:F88),"")),"")</x:f>
        <x:v>0.10832736259622057</x:v>
      </x:c>
      <x:c r="I88" s="26" t="n">
        <x:f>IF(AND(ISNUMBER(G88),ISNUMBER(H88)),IF(H88=0,IF(G88=0,50,100),100-100/(1+G88/H88)),"")</x:f>
        <x:v>78.93705234749237</x:v>
      </x:c>
      <x:c r="J88" s="28" t="str">
        <x:f>IF(NOT(ISNUMBER(C88)),"Missing / nonnumeric close",IF(ISNUMBER(I88),IF(AND(G88=0,H88=0),"Flat: RSI 50 convention","Calculated"),"Warm-up: needs 15 closes"))</x:f>
        <x:v>Calculated</x:v>
      </x:c>
    </x:row>
    <x:row r="89" ht="20" customHeight="1">
      <x:c r="B89" s="16" t="n">
        <x:f>'Inputs'!B89</x:f>
        <x:v>80</x:v>
      </x:c>
      <x:c r="C89" s="17" t="n">
        <x:f>IF(ISNUMBER('Inputs'!C89),'Inputs'!C89,"")</x:f>
        <x:v>110.5746</x:v>
      </x:c>
      <x:c r="D89" s="17" t="n">
        <x:f>IF(AND(ISNUMBER(C89),ISNUMBER(C88)),C89-C88,"")</x:f>
        <x:v>0.13560000000001082</x:v>
      </x:c>
      <x:c r="E89" s="17" t="n">
        <x:f>IF(ISNUMBER(D89),MAX(D89,0),"")</x:f>
        <x:v>0.13560000000001082</x:v>
      </x:c>
      <x:c r="F89" s="17" t="n">
        <x:f>IF(ISNUMBER(D89),MAX(-D89,0),"")</x:f>
        <x:v>0</x:v>
      </x:c>
      <x:c r="G89" s="17" t="n">
        <x:f>IF(ISNUMBER(E89),IF(ISNUMBER(G88),(G88*13+E89)/14,IF(COUNT(E76:E89)=14,AVERAGE(E76:E89),"")),"")</x:f>
        <x:v>0.3866630518935163</x:v>
      </x:c>
      <x:c r="H89" s="17" t="n">
        <x:f>IF(ISNUMBER(F89),IF(ISNUMBER(H88),(H88*13+F89)/14,IF(COUNT(F76:F89)=14,AVERAGE(F76:F89),"")),"")</x:f>
        <x:v>0.10058969383934767</x:v>
      </x:c>
      <x:c r="I89" s="26" t="n">
        <x:f>IF(AND(ISNUMBER(G89),ISNUMBER(H89)),IF(H89=0,IF(G89=0,50,100),100-100/(1+G89/H89)),"")</x:f>
        <x:v>79.35574612554448</x:v>
      </x:c>
      <x:c r="J89" s="28" t="str">
        <x:f>IF(NOT(ISNUMBER(C89)),"Missing / nonnumeric close",IF(ISNUMBER(I89),IF(AND(G89=0,H89=0),"Flat: RSI 50 convention","Calculated"),"Warm-up: needs 15 closes"))</x:f>
        <x:v>Calculated</x:v>
      </x:c>
    </x:row>
    <x:row r="90" ht="20" customHeight="1">
      <x:c r="B90" s="16" t="n">
        <x:f>'Inputs'!B90</x:f>
        <x:v>81</x:v>
      </x:c>
      <x:c r="C90" s="17" t="n">
        <x:f>IF(ISNUMBER('Inputs'!C90),'Inputs'!C90,"")</x:f>
        <x:v>110.647</x:v>
      </x:c>
      <x:c r="D90" s="17" t="n">
        <x:f>IF(AND(ISNUMBER(C90),ISNUMBER(C89)),C90-C89,"")</x:f>
        <x:v>0.0724000000000018</x:v>
      </x:c>
      <x:c r="E90" s="17" t="n">
        <x:f>IF(ISNUMBER(D90),MAX(D90,0),"")</x:f>
        <x:v>0.0724000000000018</x:v>
      </x:c>
      <x:c r="F90" s="17" t="n">
        <x:f>IF(ISNUMBER(D90),MAX(-D90,0),"")</x:f>
        <x:v>0</x:v>
      </x:c>
      <x:c r="G90" s="17" t="n">
        <x:f>IF(ISNUMBER(E90),IF(ISNUMBER(G89),(G89*13+E90)/14,IF(COUNT(E77:E90)=14,AVERAGE(E77:E90),"")),"")</x:f>
        <x:v>0.36421569104397955</x:v>
      </x:c>
      <x:c r="H90" s="17" t="n">
        <x:f>IF(ISNUMBER(F90),IF(ISNUMBER(H89),(H89*13+F90)/14,IF(COUNT(F77:F90)=14,AVERAGE(F77:F90),"")),"")</x:f>
        <x:v>0.0934047157079657</x:v>
      </x:c>
      <x:c r="I90" s="26" t="n">
        <x:f>IF(AND(ISNUMBER(G90),ISNUMBER(H90)),IF(H90=0,IF(G90=0,50,100),100-100/(1+G90/H90)),"")</x:f>
        <x:v>79.589040538877</x:v>
      </x:c>
      <x:c r="J90" s="28" t="str">
        <x:f>IF(NOT(ISNUMBER(C90)),"Missing / nonnumeric close",IF(ISNUMBER(I90),IF(AND(G90=0,H90=0),"Flat: RSI 50 convention","Calculated"),"Warm-up: needs 15 closes"))</x:f>
        <x:v>Calculated</x:v>
      </x:c>
    </x:row>
    <x:row r="91" ht="20" customHeight="1">
      <x:c r="B91" s="16" t="n">
        <x:f>'Inputs'!B91</x:f>
        <x:v>82</x:v>
      </x:c>
      <x:c r="C91" s="17" t="n">
        <x:f>IF(ISNUMBER('Inputs'!C91),'Inputs'!C91,"")</x:f>
        <x:v>110.7217</x:v>
      </x:c>
      <x:c r="D91" s="17" t="n">
        <x:f>IF(AND(ISNUMBER(C91),ISNUMBER(C90)),C91-C90,"")</x:f>
        <x:v>0.07469999999999288</x:v>
      </x:c>
      <x:c r="E91" s="17" t="n">
        <x:f>IF(ISNUMBER(D91),MAX(D91,0),"")</x:f>
        <x:v>0.07469999999999288</x:v>
      </x:c>
      <x:c r="F91" s="17" t="n">
        <x:f>IF(ISNUMBER(D91),MAX(-D91,0),"")</x:f>
        <x:v>0</x:v>
      </x:c>
      <x:c r="G91" s="17" t="n">
        <x:f>IF(ISNUMBER(E91),IF(ISNUMBER(G90),(G90*13+E91)/14,IF(COUNT(E78:E91)=14,AVERAGE(E78:E91),"")),"")</x:f>
        <x:v>0.3435359988265519</x:v>
      </x:c>
      <x:c r="H91" s="17" t="n">
        <x:f>IF(ISNUMBER(F91),IF(ISNUMBER(H90),(H90*13+F91)/14,IF(COUNT(F78:F91)=14,AVERAGE(F78:F91),"")),"")</x:f>
        <x:v>0.08673295030025387</x:v>
      </x:c>
      <x:c r="I91" s="26" t="n">
        <x:f>IF(AND(ISNUMBER(G91),ISNUMBER(H91)),IF(H91=0,IF(G91=0,50,100),100-100/(1+G91/H91)),"")</x:f>
        <x:v>79.84215443009052</x:v>
      </x:c>
      <x:c r="J91" s="28" t="str">
        <x:f>IF(NOT(ISNUMBER(C91)),"Missing / nonnumeric close",IF(ISNUMBER(I91),IF(AND(G91=0,H91=0),"Flat: RSI 50 convention","Calculated"),"Warm-up: needs 15 closes"))</x:f>
        <x:v>Calculated</x:v>
      </x:c>
    </x:row>
    <x:row r="92" ht="20" customHeight="1">
      <x:c r="B92" s="16" t="n">
        <x:f>'Inputs'!B92</x:f>
        <x:v>83</x:v>
      </x:c>
      <x:c r="C92" s="17" t="n">
        <x:f>IF(ISNUMBER('Inputs'!C92),'Inputs'!C92,"")</x:f>
        <x:v>110.8553</x:v>
      </x:c>
      <x:c r="D92" s="17" t="n">
        <x:f>IF(AND(ISNUMBER(C92),ISNUMBER(C91)),C92-C91,"")</x:f>
        <x:v>0.13360000000000127</x:v>
      </x:c>
      <x:c r="E92" s="17" t="n">
        <x:f>IF(ISNUMBER(D92),MAX(D92,0),"")</x:f>
        <x:v>0.13360000000000127</x:v>
      </x:c>
      <x:c r="F92" s="17" t="n">
        <x:f>IF(ISNUMBER(D92),MAX(-D92,0),"")</x:f>
        <x:v>0</x:v>
      </x:c>
      <x:c r="G92" s="17" t="n">
        <x:f>IF(ISNUMBER(E92),IF(ISNUMBER(G91),(G91*13+E92)/14,IF(COUNT(E79:E92)=14,AVERAGE(E79:E92),"")),"")</x:f>
        <x:v>0.32854057033894113</x:v>
      </x:c>
      <x:c r="H92" s="17" t="n">
        <x:f>IF(ISNUMBER(F92),IF(ISNUMBER(H91),(H91*13+F92)/14,IF(COUNT(F79:F92)=14,AVERAGE(F79:F92),"")),"")</x:f>
        <x:v>0.08053773956452145</x:v>
      </x:c>
      <x:c r="I92" s="26" t="n">
        <x:f>IF(AND(ISNUMBER(G92),ISNUMBER(H92)),IF(H92=0,IF(G92=0,50,100),100-100/(1+G92/H92)),"")</x:f>
        <x:v>80.31239065607576</x:v>
      </x:c>
      <x:c r="J92" s="28" t="str">
        <x:f>IF(NOT(ISNUMBER(C92)),"Missing / nonnumeric close",IF(ISNUMBER(I92),IF(AND(G92=0,H92=0),"Flat: RSI 50 convention","Calculated"),"Warm-up: needs 15 closes"))</x:f>
        <x:v>Calculated</x:v>
      </x:c>
    </x:row>
    <x:row r="93" ht="20" customHeight="1">
      <x:c r="B93" s="16" t="n">
        <x:f>'Inputs'!B93</x:f>
        <x:v>84</x:v>
      </x:c>
      <x:c r="C93" s="17" t="n">
        <x:f>IF(ISNUMBER('Inputs'!C93),'Inputs'!C93,"")</x:f>
        <x:v>111.0838</x:v>
      </x:c>
      <x:c r="D93" s="17" t="n">
        <x:f>IF(AND(ISNUMBER(C93),ISNUMBER(C92)),C93-C92,"")</x:f>
        <x:v>0.22849999999999682</x:v>
      </x:c>
      <x:c r="E93" s="17" t="n">
        <x:f>IF(ISNUMBER(D93),MAX(D93,0),"")</x:f>
        <x:v>0.22849999999999682</x:v>
      </x:c>
      <x:c r="F93" s="17" t="n">
        <x:f>IF(ISNUMBER(D93),MAX(-D93,0),"")</x:f>
        <x:v>0</x:v>
      </x:c>
      <x:c r="G93" s="17" t="n">
        <x:f>IF(ISNUMBER(E93),IF(ISNUMBER(G92),(G92*13+E93)/14,IF(COUNT(E80:E93)=14,AVERAGE(E80:E93),"")),"")</x:f>
        <x:v>0.32139481531473085</x:v>
      </x:c>
      <x:c r="H93" s="17" t="n">
        <x:f>IF(ISNUMBER(F93),IF(ISNUMBER(H92),(H92*13+F93)/14,IF(COUNT(F80:F93)=14,AVERAGE(F80:F93),"")),"")</x:f>
        <x:v>0.07478504388134134</x:v>
      </x:c>
      <x:c r="I93" s="26" t="n">
        <x:f>IF(AND(ISNUMBER(G93),ISNUMBER(H93)),IF(H93=0,IF(G93=0,50,100),100-100/(1+G93/H93)),"")</x:f>
        <x:v>81.12346144170603</x:v>
      </x:c>
      <x:c r="J93" s="28" t="str">
        <x:f>IF(NOT(ISNUMBER(C93)),"Missing / nonnumeric close",IF(ISNUMBER(I93),IF(AND(G93=0,H93=0),"Flat: RSI 50 convention","Calculated"),"Warm-up: needs 15 closes"))</x:f>
        <x:v>Calculated</x:v>
      </x:c>
    </x:row>
    <x:row r="94" ht="20" customHeight="1">
      <x:c r="B94" s="16" t="n">
        <x:f>'Inputs'!B94</x:f>
        <x:v>85</x:v>
      </x:c>
      <x:c r="C94" s="17" t="n">
        <x:f>IF(ISNUMBER('Inputs'!C94),'Inputs'!C94,"")</x:f>
        <x:v>111.4159</x:v>
      </x:c>
      <x:c r="D94" s="17" t="n">
        <x:f>IF(AND(ISNUMBER(C94),ISNUMBER(C93)),C94-C93,"")</x:f>
        <x:v>0.33209999999999695</x:v>
      </x:c>
      <x:c r="E94" s="17" t="n">
        <x:f>IF(ISNUMBER(D94),MAX(D94,0),"")</x:f>
        <x:v>0.33209999999999695</x:v>
      </x:c>
      <x:c r="F94" s="17" t="n">
        <x:f>IF(ISNUMBER(D94),MAX(-D94,0),"")</x:f>
        <x:v>0</x:v>
      </x:c>
      <x:c r="G94" s="17" t="n">
        <x:f>IF(ISNUMBER(E94),IF(ISNUMBER(G93),(G93*13+E94)/14,IF(COUNT(E81:E94)=14,AVERAGE(E81:E94),"")),"")</x:f>
        <x:v>0.32215947136367845</x:v>
      </x:c>
      <x:c r="H94" s="17" t="n">
        <x:f>IF(ISNUMBER(F94),IF(ISNUMBER(H93),(H93*13+F94)/14,IF(COUNT(F81:F94)=14,AVERAGE(F81:F94),"")),"")</x:f>
        <x:v>0.06944325503267411</x:v>
      </x:c>
      <x:c r="I94" s="26" t="n">
        <x:f>IF(AND(ISNUMBER(G94),ISNUMBER(H94)),IF(H94=0,IF(G94=0,50,100),100-100/(1+G94/H94)),"")</x:f>
        <x:v>82.26691226802427</x:v>
      </x:c>
      <x:c r="J94" s="28" t="str">
        <x:f>IF(NOT(ISNUMBER(C94)),"Missing / nonnumeric close",IF(ISNUMBER(I94),IF(AND(G94=0,H94=0),"Flat: RSI 50 convention","Calculated"),"Warm-up: needs 15 closes"))</x:f>
        <x:v>Calculated</x:v>
      </x:c>
    </x:row>
    <x:row r="95" ht="20" customHeight="1">
      <x:c r="B95" s="16" t="n">
        <x:f>'Inputs'!B95</x:f>
        <x:v>86</x:v>
      </x:c>
      <x:c r="C95" s="17" t="n">
        <x:f>IF(ISNUMBER('Inputs'!C95),'Inputs'!C95,"")</x:f>
        <x:v>111.8302</x:v>
      </x:c>
      <x:c r="D95" s="17" t="n">
        <x:f>IF(AND(ISNUMBER(C95),ISNUMBER(C94)),C95-C94,"")</x:f>
        <x:v>0.41430000000001144</x:v>
      </x:c>
      <x:c r="E95" s="17" t="n">
        <x:f>IF(ISNUMBER(D95),MAX(D95,0),"")</x:f>
        <x:v>0.41430000000001144</x:v>
      </x:c>
      <x:c r="F95" s="17" t="n">
        <x:f>IF(ISNUMBER(D95),MAX(-D95,0),"")</x:f>
        <x:v>0</x:v>
      </x:c>
      <x:c r="G95" s="17" t="n">
        <x:f>IF(ISNUMBER(E95),IF(ISNUMBER(G94),(G94*13+E95)/14,IF(COUNT(E82:E95)=14,AVERAGE(E82:E95),"")),"")</x:f>
        <x:v>0.3287409376948451</x:v>
      </x:c>
      <x:c r="H95" s="17" t="n">
        <x:f>IF(ISNUMBER(F95),IF(ISNUMBER(H94),(H94*13+F95)/14,IF(COUNT(F82:F95)=14,AVERAGE(F82:F95),"")),"")</x:f>
        <x:v>0.06448302253034024</x:v>
      </x:c>
      <x:c r="I95" s="26" t="n">
        <x:f>IF(AND(ISNUMBER(G95),ISNUMBER(H95)),IF(H95=0,IF(G95=0,50,100),100-100/(1+G95/H95)),"")</x:f>
        <x:v>83.60145132218975</x:v>
      </x:c>
      <x:c r="J95" s="28" t="str">
        <x:f>IF(NOT(ISNUMBER(C95)),"Missing / nonnumeric close",IF(ISNUMBER(I95),IF(AND(G95=0,H95=0),"Flat: RSI 50 convention","Calculated"),"Warm-up: needs 15 closes"))</x:f>
        <x:v>Calculated</x:v>
      </x:c>
    </x:row>
    <x:row r="96" ht="20" customHeight="1">
      <x:c r="B96" s="16" t="n">
        <x:f>'Inputs'!B96</x:f>
        <x:v>87</x:v>
      </x:c>
      <x:c r="C96" s="17" t="n">
        <x:f>IF(ISNUMBER('Inputs'!C96),'Inputs'!C96,"")</x:f>
        <x:v>112.2788</x:v>
      </x:c>
      <x:c r="D96" s="17" t="n">
        <x:f>IF(AND(ISNUMBER(C96),ISNUMBER(C95)),C96-C95,"")</x:f>
        <x:v>0.448599999999999</x:v>
      </x:c>
      <x:c r="E96" s="17" t="n">
        <x:f>IF(ISNUMBER(D96),MAX(D96,0),"")</x:f>
        <x:v>0.448599999999999</x:v>
      </x:c>
      <x:c r="F96" s="17" t="n">
        <x:f>IF(ISNUMBER(D96),MAX(-D96,0),"")</x:f>
        <x:v>0</x:v>
      </x:c>
      <x:c r="G96" s="17" t="n">
        <x:f>IF(ISNUMBER(E96),IF(ISNUMBER(G95),(G95*13+E96)/14,IF(COUNT(E83:E96)=14,AVERAGE(E83:E96),"")),"")</x:f>
        <x:v>0.3373022992880704</x:v>
      </x:c>
      <x:c r="H96" s="17" t="n">
        <x:f>IF(ISNUMBER(F96),IF(ISNUMBER(H95),(H95*13+F96)/14,IF(COUNT(F83:F96)=14,AVERAGE(F83:F96),"")),"")</x:f>
        <x:v>0.05987709234960165</x:v>
      </x:c>
      <x:c r="I96" s="26" t="n">
        <x:f>IF(AND(ISNUMBER(G96),ISNUMBER(H96)),IF(H96=0,IF(G96=0,50,100),100-100/(1+G96/H96)),"")</x:f>
        <x:v>84.924421153194</x:v>
      </x:c>
      <x:c r="J96" s="28" t="str">
        <x:f>IF(NOT(ISNUMBER(C96)),"Missing / nonnumeric close",IF(ISNUMBER(I96),IF(AND(G96=0,H96=0),"Flat: RSI 50 convention","Calculated"),"Warm-up: needs 15 closes"))</x:f>
        <x:v>Calculated</x:v>
      </x:c>
    </x:row>
    <x:row r="97" ht="20" customHeight="1">
      <x:c r="B97" s="16" t="n">
        <x:f>'Inputs'!B97</x:f>
        <x:v>88</x:v>
      </x:c>
      <x:c r="C97" s="17" t="n">
        <x:f>IF(ISNUMBER('Inputs'!C97),'Inputs'!C97,"")</x:f>
        <x:v>112.6952</x:v>
      </x:c>
      <x:c r="D97" s="17" t="n">
        <x:f>IF(AND(ISNUMBER(C97),ISNUMBER(C96)),C97-C96,"")</x:f>
        <x:v>0.4163999999999959</x:v>
      </x:c>
      <x:c r="E97" s="17" t="n">
        <x:f>IF(ISNUMBER(D97),MAX(D97,0),"")</x:f>
        <x:v>0.4163999999999959</x:v>
      </x:c>
      <x:c r="F97" s="17" t="n">
        <x:f>IF(ISNUMBER(D97),MAX(-D97,0),"")</x:f>
        <x:v>0</x:v>
      </x:c>
      <x:c r="G97" s="17" t="n">
        <x:f>IF(ISNUMBER(E97),IF(ISNUMBER(G96),(G96*13+E97)/14,IF(COUNT(E84:E97)=14,AVERAGE(E84:E97),"")),"")</x:f>
        <x:v>0.34295213505320793</x:v>
      </x:c>
      <x:c r="H97" s="17" t="n">
        <x:f>IF(ISNUMBER(F97),IF(ISNUMBER(H96),(H96*13+F97)/14,IF(COUNT(F84:F97)=14,AVERAGE(F84:F97),"")),"")</x:f>
        <x:v>0.05560015718177296</x:v>
      </x:c>
      <x:c r="I97" s="26" t="n">
        <x:f>IF(AND(ISNUMBER(G97),ISNUMBER(H97)),IF(H97=0,IF(G97=0,50,100),100-100/(1+G97/H97)),"")</x:f>
        <x:v>86.04946997795916</x:v>
      </x:c>
      <x:c r="J97" s="28" t="str">
        <x:f>IF(NOT(ISNUMBER(C97)),"Missing / nonnumeric close",IF(ISNUMBER(I97),IF(AND(G97=0,H97=0),"Flat: RSI 50 convention","Calculated"),"Warm-up: needs 15 closes"))</x:f>
        <x:v>Calculated</x:v>
      </x:c>
    </x:row>
    <x:row r="98" ht="20" customHeight="1">
      <x:c r="B98" s="16" t="n">
        <x:f>'Inputs'!B98</x:f>
        <x:v>89</x:v>
      </x:c>
      <x:c r="C98" s="17" t="n">
        <x:f>IF(ISNUMBER('Inputs'!C98),'Inputs'!C98,"")</x:f>
        <x:v>113.0058</x:v>
      </x:c>
      <x:c r="D98" s="17" t="n">
        <x:f>IF(AND(ISNUMBER(C98),ISNUMBER(C97)),C98-C97,"")</x:f>
        <x:v>0.31059999999999377</x:v>
      </x:c>
      <x:c r="E98" s="17" t="n">
        <x:f>IF(ISNUMBER(D98),MAX(D98,0),"")</x:f>
        <x:v>0.31059999999999377</x:v>
      </x:c>
      <x:c r="F98" s="17" t="n">
        <x:f>IF(ISNUMBER(D98),MAX(-D98,0),"")</x:f>
        <x:v>0</x:v>
      </x:c>
      <x:c r="G98" s="17" t="n">
        <x:f>IF(ISNUMBER(E98),IF(ISNUMBER(G97),(G97*13+E98)/14,IF(COUNT(E85:E98)=14,AVERAGE(E85:E98),"")),"")</x:f>
        <x:v>0.3406412682636927</x:v>
      </x:c>
      <x:c r="H98" s="17" t="n">
        <x:f>IF(ISNUMBER(F98),IF(ISNUMBER(H97),(H97*13+F98)/14,IF(COUNT(F85:F98)=14,AVERAGE(F85:F98),"")),"")</x:f>
        <x:v>0.051628717383074896</x:v>
      </x:c>
      <x:c r="I98" s="26" t="n">
        <x:f>IF(AND(ISNUMBER(G98),ISNUMBER(H98)),IF(H98=0,IF(G98=0,50,100),100-100/(1+G98/H98)),"")</x:f>
        <x:v>86.83847368593587</x:v>
      </x:c>
      <x:c r="J98" s="28" t="str">
        <x:f>IF(NOT(ISNUMBER(C98)),"Missing / nonnumeric close",IF(ISNUMBER(I98),IF(AND(G98=0,H98=0),"Flat: RSI 50 convention","Calculated"),"Warm-up: needs 15 closes"))</x:f>
        <x:v>Calculated</x:v>
      </x:c>
    </x:row>
    <x:row r="99" ht="20" customHeight="1">
      <x:c r="B99" s="16" t="n">
        <x:f>'Inputs'!B99</x:f>
        <x:v>90</x:v>
      </x:c>
      <x:c r="C99" s="17" t="n">
        <x:f>IF(ISNUMBER('Inputs'!C99),'Inputs'!C99,"")</x:f>
        <x:v>113.1433</x:v>
      </x:c>
      <x:c r="D99" s="17" t="n">
        <x:f>IF(AND(ISNUMBER(C99),ISNUMBER(C98)),C99-C98,"")</x:f>
        <x:v>0.13750000000000284</x:v>
      </x:c>
      <x:c r="E99" s="17" t="n">
        <x:f>IF(ISNUMBER(D99),MAX(D99,0),"")</x:f>
        <x:v>0.13750000000000284</x:v>
      </x:c>
      <x:c r="F99" s="17" t="n">
        <x:f>IF(ISNUMBER(D99),MAX(-D99,0),"")</x:f>
        <x:v>0</x:v>
      </x:c>
      <x:c r="G99" s="17" t="n">
        <x:f>IF(ISNUMBER(E99),IF(ISNUMBER(G98),(G98*13+E99)/14,IF(COUNT(E86:E99)=14,AVERAGE(E86:E99),"")),"")</x:f>
        <x:v>0.3261311776734291</x:v>
      </x:c>
      <x:c r="H99" s="17" t="n">
        <x:f>IF(ISNUMBER(F99),IF(ISNUMBER(H98),(H98*13+F99)/14,IF(COUNT(F86:F99)=14,AVERAGE(F86:F99),"")),"")</x:f>
        <x:v>0.047940951855712406</x:v>
      </x:c>
      <x:c r="I99" s="26" t="n">
        <x:f>IF(AND(ISNUMBER(G99),ISNUMBER(H99)),IF(H99=0,IF(G99=0,50,100),100-100/(1+G99/H99)),"")</x:f>
        <x:v>87.18403535808523</x:v>
      </x:c>
      <x:c r="J99" s="28" t="str">
        <x:f>IF(NOT(ISNUMBER(C99)),"Missing / nonnumeric close",IF(ISNUMBER(I99),IF(AND(G99=0,H99=0),"Flat: RSI 50 convention","Calculated"),"Warm-up: needs 15 closes"))</x:f>
        <x:v>Calculated</x:v>
      </x:c>
    </x:row>
    <x:row r="100" ht="20" customHeight="1">
      <x:c r="B100" s="16" t="n">
        <x:f>'Inputs'!B100</x:f>
        <x:v>91</x:v>
      </x:c>
      <x:c r="C100" s="17" t="n">
        <x:f>IF(ISNUMBER('Inputs'!C100),'Inputs'!C100,"")</x:f>
        <x:v>113.0592</x:v>
      </x:c>
      <x:c r="D100" s="17" t="n">
        <x:f>IF(AND(ISNUMBER(C100),ISNUMBER(C99)),C100-C99,"")</x:f>
        <x:v>-0.08409999999999229</x:v>
      </x:c>
      <x:c r="E100" s="17" t="n">
        <x:f>IF(ISNUMBER(D100),MAX(D100,0),"")</x:f>
        <x:v>0</x:v>
      </x:c>
      <x:c r="F100" s="17" t="n">
        <x:f>IF(ISNUMBER(D100),MAX(-D100,0),"")</x:f>
        <x:v>0.08409999999999229</x:v>
      </x:c>
      <x:c r="G100" s="17" t="n">
        <x:f>IF(ISNUMBER(E100),IF(ISNUMBER(G99),(G99*13+E100)/14,IF(COUNT(E87:E100)=14,AVERAGE(E87:E100),"")),"")</x:f>
        <x:v>0.30283609355389846</x:v>
      </x:c>
      <x:c r="H100" s="17" t="n">
        <x:f>IF(ISNUMBER(F100),IF(ISNUMBER(H99),(H99*13+F100)/14,IF(COUNT(F87:F100)=14,AVERAGE(F87:F100),"")),"")</x:f>
        <x:v>0.05052374100887525</x:v>
      </x:c>
      <x:c r="I100" s="26" t="n">
        <x:f>IF(AND(ISNUMBER(G100),ISNUMBER(H100)),IF(H100=0,IF(G100=0,50,100),100-100/(1+G100/H100)),"")</x:f>
        <x:v>85.70190042357522</x:v>
      </x:c>
      <x:c r="J100" s="28" t="str">
        <x:f>IF(NOT(ISNUMBER(C100)),"Missing / nonnumeric close",IF(ISNUMBER(I100),IF(AND(G100=0,H100=0),"Flat: RSI 50 convention","Calculated"),"Warm-up: needs 15 closes"))</x:f>
        <x:v>Calculated</x:v>
      </x:c>
    </x:row>
    <x:row r="101" ht="20" customHeight="1">
      <x:c r="B101" s="16" t="n">
        <x:f>'Inputs'!B101</x:f>
        <x:v>92</x:v>
      </x:c>
      <x:c r="C101" s="17" t="n">
        <x:f>IF(ISNUMBER('Inputs'!C101),'Inputs'!C101,"")</x:f>
        <x:v>112.7329</x:v>
      </x:c>
      <x:c r="D101" s="17" t="n">
        <x:f>IF(AND(ISNUMBER(C101),ISNUMBER(C100)),C101-C100,"")</x:f>
        <x:v>-0.32630000000000337</x:v>
      </x:c>
      <x:c r="E101" s="17" t="n">
        <x:f>IF(ISNUMBER(D101),MAX(D101,0),"")</x:f>
        <x:v>0</x:v>
      </x:c>
      <x:c r="F101" s="17" t="n">
        <x:f>IF(ISNUMBER(D101),MAX(-D101,0),"")</x:f>
        <x:v>0.32630000000000337</x:v>
      </x:c>
      <x:c r="G101" s="17" t="n">
        <x:f>IF(ISNUMBER(E101),IF(ISNUMBER(G100),(G100*13+E101)/14,IF(COUNT(E88:E101)=14,AVERAGE(E88:E101),"")),"")</x:f>
        <x:v>0.28120494401433427</x:v>
      </x:c>
      <x:c r="H101" s="17" t="n">
        <x:f>IF(ISNUMBER(F101),IF(ISNUMBER(H100),(H100*13+F101)/14,IF(COUNT(F88:F101)=14,AVERAGE(F88:F101),"")),"")</x:f>
        <x:v>0.07022204522252726</x:v>
      </x:c>
      <x:c r="I101" s="26" t="n">
        <x:f>IF(AND(ISNUMBER(G101),ISNUMBER(H101)),IF(H101=0,IF(G101=0,50,100),100-100/(1+G101/H101)),"")</x:f>
        <x:v>80.01802725083313</x:v>
      </x:c>
      <x:c r="J101" s="28" t="str">
        <x:f>IF(NOT(ISNUMBER(C101)),"Missing / nonnumeric close",IF(ISNUMBER(I101),IF(AND(G101=0,H101=0),"Flat: RSI 50 convention","Calculated"),"Warm-up: needs 15 closes"))</x:f>
        <x:v>Calculated</x:v>
      </x:c>
    </x:row>
    <x:row r="102" ht="20" customHeight="1">
      <x:c r="B102" s="16" t="n">
        <x:f>'Inputs'!B102</x:f>
        <x:v>93</x:v>
      </x:c>
      <x:c r="C102" s="17" t="n">
        <x:f>IF(ISNUMBER('Inputs'!C102),'Inputs'!C102,"")</x:f>
        <x:v>112.1771</x:v>
      </x:c>
      <x:c r="D102" s="17" t="n">
        <x:f>IF(AND(ISNUMBER(C102),ISNUMBER(C101)),C102-C101,"")</x:f>
        <x:v>-0.555800000000005</x:v>
      </x:c>
      <x:c r="E102" s="17" t="n">
        <x:f>IF(ISNUMBER(D102),MAX(D102,0),"")</x:f>
        <x:v>0</x:v>
      </x:c>
      <x:c r="F102" s="17" t="n">
        <x:f>IF(ISNUMBER(D102),MAX(-D102,0),"")</x:f>
        <x:v>0.555800000000005</x:v>
      </x:c>
      <x:c r="G102" s="17" t="n">
        <x:f>IF(ISNUMBER(E102),IF(ISNUMBER(G101),(G101*13+E102)/14,IF(COUNT(E89:E102)=14,AVERAGE(E89:E102),"")),"")</x:f>
        <x:v>0.2611188765847389</x:v>
      </x:c>
      <x:c r="H102" s="17" t="n">
        <x:f>IF(ISNUMBER(F102),IF(ISNUMBER(H101),(H101*13+F102)/14,IF(COUNT(F89:F102)=14,AVERAGE(F89:F102),"")),"")</x:f>
        <x:v>0.10490618484948995</x:v>
      </x:c>
      <x:c r="I102" s="26" t="n">
        <x:f>IF(AND(ISNUMBER(G102),ISNUMBER(H102)),IF(H102=0,IF(G102=0,50,100),100-100/(1+G102/H102)),"")</x:f>
        <x:v>71.33907048921004</x:v>
      </x:c>
      <x:c r="J102" s="28" t="str">
        <x:f>IF(NOT(ISNUMBER(C102)),"Missing / nonnumeric close",IF(ISNUMBER(I102),IF(AND(G102=0,H102=0),"Flat: RSI 50 convention","Calculated"),"Warm-up: needs 15 closes"))</x:f>
        <x:v>Calculated</x:v>
      </x:c>
    </x:row>
    <x:row r="103" ht="20" customHeight="1">
      <x:c r="B103" s="16" t="n">
        <x:f>'Inputs'!B103</x:f>
        <x:v>94</x:v>
      </x:c>
      <x:c r="C103" s="17" t="n">
        <x:f>IF(ISNUMBER('Inputs'!C103),'Inputs'!C103,"")</x:f>
        <x:v>111.4372</x:v>
      </x:c>
      <x:c r="D103" s="17" t="n">
        <x:f>IF(AND(ISNUMBER(C103),ISNUMBER(C102)),C103-C102,"")</x:f>
        <x:v>-0.7398999999999916</x:v>
      </x:c>
      <x:c r="E103" s="17" t="n">
        <x:f>IF(ISNUMBER(D103),MAX(D103,0),"")</x:f>
        <x:v>0</x:v>
      </x:c>
      <x:c r="F103" s="17" t="n">
        <x:f>IF(ISNUMBER(D103),MAX(-D103,0),"")</x:f>
        <x:v>0.7398999999999916</x:v>
      </x:c>
      <x:c r="G103" s="17" t="n">
        <x:f>IF(ISNUMBER(E103),IF(ISNUMBER(G102),(G102*13+E103)/14,IF(COUNT(E90:E103)=14,AVERAGE(E90:E103),"")),"")</x:f>
        <x:v>0.24246752825725756</x:v>
      </x:c>
      <x:c r="H103" s="17" t="n">
        <x:f>IF(ISNUMBER(F103),IF(ISNUMBER(H102),(H102*13+F103)/14,IF(COUNT(F90:F103)=14,AVERAGE(F90:F103),"")),"")</x:f>
        <x:v>0.15026288593166864</x:v>
      </x:c>
      <x:c r="I103" s="26" t="n">
        <x:f>IF(AND(ISNUMBER(G103),ISNUMBER(H103)),IF(H103=0,IF(G103=0,50,100),100-100/(1+G103/H103)),"")</x:f>
        <x:v>61.738923062020994</x:v>
      </x:c>
      <x:c r="J103" s="28" t="str">
        <x:f>IF(NOT(ISNUMBER(C103)),"Missing / nonnumeric close",IF(ISNUMBER(I103),IF(AND(G103=0,H103=0),"Flat: RSI 50 convention","Calculated"),"Warm-up: needs 15 closes"))</x:f>
        <x:v>Calculated</x:v>
      </x:c>
    </x:row>
    <x:row r="104" ht="20" customHeight="1">
      <x:c r="B104" s="16" t="n">
        <x:f>'Inputs'!B104</x:f>
        <x:v>95</x:v>
      </x:c>
      <x:c r="C104" s="17" t="n">
        <x:f>IF(ISNUMBER('Inputs'!C104),'Inputs'!C104,"")</x:f>
        <x:v>110.5855</x:v>
      </x:c>
      <x:c r="D104" s="17" t="n">
        <x:f>IF(AND(ISNUMBER(C104),ISNUMBER(C103)),C104-C103,"")</x:f>
        <x:v>-0.8517000000000081</x:v>
      </x:c>
      <x:c r="E104" s="17" t="n">
        <x:f>IF(ISNUMBER(D104),MAX(D104,0),"")</x:f>
        <x:v>0</x:v>
      </x:c>
      <x:c r="F104" s="17" t="n">
        <x:f>IF(ISNUMBER(D104),MAX(-D104,0),"")</x:f>
        <x:v>0.8517000000000081</x:v>
      </x:c>
      <x:c r="G104" s="17" t="n">
        <x:f>IF(ISNUMBER(E104),IF(ISNUMBER(G103),(G103*13+E104)/14,IF(COUNT(E91:E104)=14,AVERAGE(E91:E104),"")),"")</x:f>
        <x:v>0.22514841909602487</x:v>
      </x:c>
      <x:c r="H104" s="17" t="n">
        <x:f>IF(ISNUMBER(F104),IF(ISNUMBER(H103),(H103*13+F104)/14,IF(COUNT(F91:F104)=14,AVERAGE(F91:F104),"")),"")</x:f>
        <x:v>0.20036553693655001</x:v>
      </x:c>
      <x:c r="I104" s="26" t="n">
        <x:f>IF(AND(ISNUMBER(G104),ISNUMBER(H104)),IF(H104=0,IF(G104=0,50,100),100-100/(1+G104/H104)),"")</x:f>
        <x:v>52.912111554524145</x:v>
      </x:c>
      <x:c r="J104" s="28" t="str">
        <x:f>IF(NOT(ISNUMBER(C104)),"Missing / nonnumeric close",IF(ISNUMBER(I104),IF(AND(G104=0,H104=0),"Flat: RSI 50 convention","Calculated"),"Warm-up: needs 15 closes"))</x:f>
        <x:v>Calculated</x:v>
      </x:c>
    </x:row>
    <x:row r="105" ht="20" customHeight="1">
      <x:c r="B105" s="16" t="n">
        <x:f>'Inputs'!B105</x:f>
        <x:v>96</x:v>
      </x:c>
      <x:c r="C105" s="17" t="n">
        <x:f>IF(ISNUMBER('Inputs'!C105),'Inputs'!C105,"")</x:f>
        <x:v>109.7107</x:v>
      </x:c>
      <x:c r="D105" s="17" t="n">
        <x:f>IF(AND(ISNUMBER(C105),ISNUMBER(C104)),C105-C104,"")</x:f>
        <x:v>-0.8747999999999934</x:v>
      </x:c>
      <x:c r="E105" s="17" t="n">
        <x:f>IF(ISNUMBER(D105),MAX(D105,0),"")</x:f>
        <x:v>0</x:v>
      </x:c>
      <x:c r="F105" s="17" t="n">
        <x:f>IF(ISNUMBER(D105),MAX(-D105,0),"")</x:f>
        <x:v>0.8747999999999934</x:v>
      </x:c>
      <x:c r="G105" s="17" t="n">
        <x:f>IF(ISNUMBER(E105),IF(ISNUMBER(G104),(G104*13+E105)/14,IF(COUNT(E92:E105)=14,AVERAGE(E92:E105),"")),"")</x:f>
        <x:v>0.20906638916059453</x:v>
      </x:c>
      <x:c r="H105" s="17" t="n">
        <x:f>IF(ISNUMBER(F105),IF(ISNUMBER(H104),(H104*13+F105)/14,IF(COUNT(F92:F105)=14,AVERAGE(F92:F105),"")),"")</x:f>
        <x:v>0.2485394271553674</x:v>
      </x:c>
      <x:c r="I105" s="26" t="n">
        <x:f>IF(AND(ISNUMBER(G105),ISNUMBER(H105)),IF(H105=0,IF(G105=0,50,100),100-100/(1+G105/H105)),"")</x:f>
        <x:v>45.68700434004995</x:v>
      </x:c>
      <x:c r="J105" s="28" t="str">
        <x:f>IF(NOT(ISNUMBER(C105)),"Missing / nonnumeric close",IF(ISNUMBER(I105),IF(AND(G105=0,H105=0),"Flat: RSI 50 convention","Calculated"),"Warm-up: needs 15 closes"))</x:f>
        <x:v>Calculated</x:v>
      </x:c>
    </x:row>
    <x:row r="106" ht="20" customHeight="1">
      <x:c r="B106" s="16" t="n">
        <x:f>'Inputs'!B106</x:f>
        <x:v>97</x:v>
      </x:c>
      <x:c r="C106" s="17" t="n">
        <x:f>IF(ISNUMBER('Inputs'!C106),'Inputs'!C106,"")</x:f>
        <x:v>108.9051</x:v>
      </x:c>
      <x:c r="D106" s="17" t="n">
        <x:f>IF(AND(ISNUMBER(C106),ISNUMBER(C105)),C106-C105,"")</x:f>
        <x:v>-0.8055999999999983</x:v>
      </x:c>
      <x:c r="E106" s="17" t="n">
        <x:f>IF(ISNUMBER(D106),MAX(D106,0),"")</x:f>
        <x:v>0</x:v>
      </x:c>
      <x:c r="F106" s="17" t="n">
        <x:f>IF(ISNUMBER(D106),MAX(-D106,0),"")</x:f>
        <x:v>0.8055999999999983</x:v>
      </x:c>
      <x:c r="G106" s="17" t="n">
        <x:f>IF(ISNUMBER(E106),IF(ISNUMBER(G105),(G105*13+E106)/14,IF(COUNT(E93:E106)=14,AVERAGE(E93:E106),"")),"")</x:f>
        <x:v>0.1941330756491235</x:v>
      </x:c>
      <x:c r="H106" s="17" t="n">
        <x:f>IF(ISNUMBER(F106),IF(ISNUMBER(H105),(H105*13+F106)/14,IF(COUNT(F93:F106)=14,AVERAGE(F93:F106),"")),"")</x:f>
        <x:v>0.288329468072841</x:v>
      </x:c>
      <x:c r="I106" s="26" t="n">
        <x:f>IF(AND(ISNUMBER(G106),ISNUMBER(H106)),IF(H106=0,IF(G106=0,50,100),100-100/(1+G106/H106)),"")</x:f>
        <x:v>40.23795798767735</x:v>
      </x:c>
      <x:c r="J106" s="28" t="str">
        <x:f>IF(NOT(ISNUMBER(C106)),"Missing / nonnumeric close",IF(ISNUMBER(I106),IF(AND(G106=0,H106=0),"Flat: RSI 50 convention","Calculated"),"Warm-up: needs 15 closes"))</x:f>
        <x:v>Calculated</x:v>
      </x:c>
    </x:row>
    <x:row r="107" ht="20" customHeight="1">
      <x:c r="B107" s="16" t="n">
        <x:f>'Inputs'!B107</x:f>
        <x:v>98</x:v>
      </x:c>
      <x:c r="C107" s="17" t="n">
        <x:f>IF(ISNUMBER('Inputs'!C107),'Inputs'!C107,"")</x:f>
        <x:v>108.2505</x:v>
      </x:c>
      <x:c r="D107" s="17" t="n">
        <x:f>IF(AND(ISNUMBER(C107),ISNUMBER(C106)),C107-C106,"")</x:f>
        <x:v>-0.6546000000000021</x:v>
      </x:c>
      <x:c r="E107" s="17" t="n">
        <x:f>IF(ISNUMBER(D107),MAX(D107,0),"")</x:f>
        <x:v>0</x:v>
      </x:c>
      <x:c r="F107" s="17" t="n">
        <x:f>IF(ISNUMBER(D107),MAX(-D107,0),"")</x:f>
        <x:v>0.6546000000000021</x:v>
      </x:c>
      <x:c r="G107" s="17" t="n">
        <x:f>IF(ISNUMBER(E107),IF(ISNUMBER(G106),(G106*13+E107)/14,IF(COUNT(E94:E107)=14,AVERAGE(E94:E107),"")),"")</x:f>
        <x:v>0.18026642738847182</x:v>
      </x:c>
      <x:c r="H107" s="17" t="n">
        <x:f>IF(ISNUMBER(F107),IF(ISNUMBER(H106),(H106*13+F107)/14,IF(COUNT(F94:F107)=14,AVERAGE(F94:F107),"")),"")</x:f>
        <x:v>0.31449164892478104</x:v>
      </x:c>
      <x:c r="I107" s="26" t="n">
        <x:f>IF(AND(ISNUMBER(G107),ISNUMBER(H107)),IF(H107=0,IF(G107=0,50,100),100-100/(1+G107/H107)),"")</x:f>
        <x:v>36.43526725864649</x:v>
      </x:c>
      <x:c r="J107" s="28" t="str">
        <x:f>IF(NOT(ISNUMBER(C107)),"Missing / nonnumeric close",IF(ISNUMBER(I107),IF(AND(G107=0,H107=0),"Flat: RSI 50 convention","Calculated"),"Warm-up: needs 15 closes"))</x:f>
        <x:v>Calculated</x:v>
      </x:c>
    </x:row>
    <x:row r="108" ht="20" customHeight="1">
      <x:c r="B108" s="16" t="n">
        <x:f>'Inputs'!B108</x:f>
        <x:v>99</x:v>
      </x:c>
      <x:c r="C108" s="17" t="n">
        <x:f>IF(ISNUMBER('Inputs'!C108),'Inputs'!C108,"")</x:f>
        <x:v>107.8068</x:v>
      </x:c>
      <x:c r="D108" s="17" t="n">
        <x:f>IF(AND(ISNUMBER(C108),ISNUMBER(C107)),C108-C107,"")</x:f>
        <x:v>-0.44370000000000687</x:v>
      </x:c>
      <x:c r="E108" s="17" t="n">
        <x:f>IF(ISNUMBER(D108),MAX(D108,0),"")</x:f>
        <x:v>0</x:v>
      </x:c>
      <x:c r="F108" s="17" t="n">
        <x:f>IF(ISNUMBER(D108),MAX(-D108,0),"")</x:f>
        <x:v>0.44370000000000687</x:v>
      </x:c>
      <x:c r="G108" s="17" t="n">
        <x:f>IF(ISNUMBER(E108),IF(ISNUMBER(G107),(G107*13+E108)/14,IF(COUNT(E95:E108)=14,AVERAGE(E95:E108),"")),"")</x:f>
        <x:v>0.16739025400358098</x:v>
      </x:c>
      <x:c r="H108" s="17" t="n">
        <x:f>IF(ISNUMBER(F108),IF(ISNUMBER(H107),(H107*13+F108)/14,IF(COUNT(F95:F108)=14,AVERAGE(F95:F108),"")),"")</x:f>
        <x:v>0.3237208168587257</x:v>
      </x:c>
      <x:c r="I108" s="26" t="n">
        <x:f>IF(AND(ISNUMBER(G108),ISNUMBER(H108)),IF(H108=0,IF(G108=0,50,100),100-100/(1+G108/H108)),"")</x:f>
        <x:v>34.083991165109026</x:v>
      </x:c>
      <x:c r="J108" s="28" t="str">
        <x:f>IF(NOT(ISNUMBER(C108)),"Missing / nonnumeric close",IF(ISNUMBER(I108),IF(AND(G108=0,H108=0),"Flat: RSI 50 convention","Calculated"),"Warm-up: needs 15 closes"))</x:f>
        <x:v>Calculated</x:v>
      </x:c>
    </x:row>
    <x:row r="109" ht="20" customHeight="1">
      <x:c r="B109" s="16" t="n">
        <x:f>'Inputs'!B109</x:f>
        <x:v>100</x:v>
      </x:c>
      <x:c r="C109" s="17" t="n">
        <x:f>IF(ISNUMBER('Inputs'!C109),'Inputs'!C109,"")</x:f>
        <x:v>107.6031</x:v>
      </x:c>
      <x:c r="D109" s="17" t="n">
        <x:f>IF(AND(ISNUMBER(C109),ISNUMBER(C108)),C109-C108,"")</x:f>
        <x:v>-0.20369999999999777</x:v>
      </x:c>
      <x:c r="E109" s="17" t="n">
        <x:f>IF(ISNUMBER(D109),MAX(D109,0),"")</x:f>
        <x:v>0</x:v>
      </x:c>
      <x:c r="F109" s="17" t="n">
        <x:f>IF(ISNUMBER(D109),MAX(-D109,0),"")</x:f>
        <x:v>0.20369999999999777</x:v>
      </x:c>
      <x:c r="G109" s="17" t="n">
        <x:f>IF(ISNUMBER(E109),IF(ISNUMBER(G108),(G108*13+E109)/14,IF(COUNT(E96:E109)=14,AVERAGE(E96:E109),"")),"")</x:f>
        <x:v>0.1554338072890395</x:v>
      </x:c>
      <x:c r="H109" s="17" t="n">
        <x:f>IF(ISNUMBER(F109),IF(ISNUMBER(H108),(H108*13+F109)/14,IF(COUNT(F96:F109)=14,AVERAGE(F96:F109),"")),"")</x:f>
        <x:v>0.3151479013688166</x:v>
      </x:c>
      <x:c r="I109" s="26" t="n">
        <x:f>IF(AND(ISNUMBER(G109),ISNUMBER(H109)),IF(H109=0,IF(G109=0,50,100),100-100/(1+G109/H109)),"")</x:f>
        <x:v>33.03014214733325</x:v>
      </x:c>
      <x:c r="J109" s="28" t="str">
        <x:f>IF(NOT(ISNUMBER(C109)),"Missing / nonnumeric close",IF(ISNUMBER(I109),IF(AND(G109=0,H109=0),"Flat: RSI 50 convention","Calculated"),"Warm-up: needs 15 closes"))</x:f>
        <x:v>Calculated</x:v>
      </x:c>
    </x:row>
    <x:row r="110" ht="20" customHeight="1">
      <x:c r="B110" s="16" t="n">
        <x:f>'Inputs'!B110</x:f>
        <x:v>101</x:v>
      </x:c>
      <x:c r="C110" s="17" t="n">
        <x:f>IF(ISNUMBER('Inputs'!C110),'Inputs'!C110,"")</x:f>
        <x:v>107.6353</x:v>
      </x:c>
      <x:c r="D110" s="17" t="n">
        <x:f>IF(AND(ISNUMBER(C110),ISNUMBER(C109)),C110-C109,"")</x:f>
        <x:v>0.032200000000003115</x:v>
      </x:c>
      <x:c r="E110" s="17" t="n">
        <x:f>IF(ISNUMBER(D110),MAX(D110,0),"")</x:f>
        <x:v>0.032200000000003115</x:v>
      </x:c>
      <x:c r="F110" s="17" t="n">
        <x:f>IF(ISNUMBER(D110),MAX(-D110,0),"")</x:f>
        <x:v>0</x:v>
      </x:c>
      <x:c r="G110" s="17" t="n">
        <x:f>IF(ISNUMBER(E110),IF(ISNUMBER(G109),(G109*13+E110)/14,IF(COUNT(E97:E110)=14,AVERAGE(E97:E110),"")),"")</x:f>
        <x:v>0.14663139248267973</x:v>
      </x:c>
      <x:c r="H110" s="17" t="n">
        <x:f>IF(ISNUMBER(F110),IF(ISNUMBER(H109),(H109*13+F110)/14,IF(COUNT(F97:F110)=14,AVERAGE(F97:F110),"")),"")</x:f>
        <x:v>0.29263733698532973</x:v>
      </x:c>
      <x:c r="I110" s="26" t="n">
        <x:f>IF(AND(ISNUMBER(G110),ISNUMBER(H110)),IF(H110=0,IF(G110=0,50,100),100-100/(1+G110/H110)),"")</x:f>
        <x:v>33.38079463572616</x:v>
      </x:c>
      <x:c r="J110" s="28" t="str">
        <x:f>IF(NOT(ISNUMBER(C110)),"Missing / nonnumeric close",IF(ISNUMBER(I110),IF(AND(G110=0,H110=0),"Flat: RSI 50 convention","Calculated"),"Warm-up: needs 15 closes"))</x:f>
        <x:v>Calculated</x:v>
      </x:c>
    </x:row>
    <x:row r="111" ht="20" customHeight="1">
      <x:c r="B111" s="16" t="n">
        <x:f>'Inputs'!B111</x:f>
        <x:v>102</x:v>
      </x:c>
      <x:c r="C111" s="17" t="n">
        <x:f>IF(ISNUMBER('Inputs'!C111),'Inputs'!C111,"")</x:f>
        <x:v>107.8677</x:v>
      </x:c>
      <x:c r="D111" s="17" t="n">
        <x:f>IF(AND(ISNUMBER(C111),ISNUMBER(C110)),C111-C110,"")</x:f>
        <x:v>0.23239999999999839</x:v>
      </x:c>
      <x:c r="E111" s="17" t="n">
        <x:f>IF(ISNUMBER(D111),MAX(D111,0),"")</x:f>
        <x:v>0.23239999999999839</x:v>
      </x:c>
      <x:c r="F111" s="17" t="n">
        <x:f>IF(ISNUMBER(D111),MAX(-D111,0),"")</x:f>
        <x:v>0</x:v>
      </x:c>
      <x:c r="G111" s="17" t="n">
        <x:f>IF(ISNUMBER(E111),IF(ISNUMBER(G110),(G110*13+E111)/14,IF(COUNT(E98:E111)=14,AVERAGE(E98:E111),"")),"")</x:f>
        <x:v>0.15275772159105963</x:v>
      </x:c>
      <x:c r="H111" s="17" t="n">
        <x:f>IF(ISNUMBER(F111),IF(ISNUMBER(H110),(H110*13+F111)/14,IF(COUNT(F98:F111)=14,AVERAGE(F98:F111),"")),"")</x:f>
        <x:v>0.27173467005780616</x:v>
      </x:c>
      <x:c r="I111" s="26" t="n">
        <x:f>IF(AND(ISNUMBER(G111),ISNUMBER(H111)),IF(H111=0,IF(G111=0,50,100),100-100/(1+G111/H111)),"")</x:f>
        <x:v>35.98597397651798</x:v>
      </x:c>
      <x:c r="J111" s="28" t="str">
        <x:f>IF(NOT(ISNUMBER(C111)),"Missing / nonnumeric close",IF(ISNUMBER(I111),IF(AND(G111=0,H111=0),"Flat: RSI 50 convention","Calculated"),"Warm-up: needs 15 closes"))</x:f>
        <x:v>Calculated</x:v>
      </x:c>
    </x:row>
    <x:row r="112" ht="20" customHeight="1">
      <x:c r="B112" s="16" t="n">
        <x:f>'Inputs'!B112</x:f>
        <x:v>103</x:v>
      </x:c>
      <x:c r="C112" s="17" t="n">
        <x:f>IF(ISNUMBER('Inputs'!C112),'Inputs'!C112,"")</x:f>
        <x:v>108.2408</x:v>
      </x:c>
      <x:c r="D112" s="17" t="n">
        <x:f>IF(AND(ISNUMBER(C112),ISNUMBER(C111)),C112-C111,"")</x:f>
        <x:v>0.37309999999999377</x:v>
      </x:c>
      <x:c r="E112" s="17" t="n">
        <x:f>IF(ISNUMBER(D112),MAX(D112,0),"")</x:f>
        <x:v>0.37309999999999377</x:v>
      </x:c>
      <x:c r="F112" s="17" t="n">
        <x:f>IF(ISNUMBER(D112),MAX(-D112,0),"")</x:f>
        <x:v>0</x:v>
      </x:c>
      <x:c r="G112" s="17" t="n">
        <x:f>IF(ISNUMBER(E112),IF(ISNUMBER(G111),(G111*13+E112)/14,IF(COUNT(E99:E112)=14,AVERAGE(E99:E112),"")),"")</x:f>
        <x:v>0.16849645576312636</x:v>
      </x:c>
      <x:c r="H112" s="17" t="n">
        <x:f>IF(ISNUMBER(F112),IF(ISNUMBER(H111),(H111*13+F112)/14,IF(COUNT(F99:F112)=14,AVERAGE(F99:F112),"")),"")</x:f>
        <x:v>0.25232505076796286</x:v>
      </x:c>
      <x:c r="I112" s="26" t="n">
        <x:f>IF(AND(ISNUMBER(G112),ISNUMBER(H112)),IF(H112=0,IF(G112=0,50,100),100-100/(1+G112/H112)),"")</x:f>
        <x:v>40.03988701815036</x:v>
      </x:c>
      <x:c r="J112" s="28" t="str">
        <x:f>IF(NOT(ISNUMBER(C112)),"Missing / nonnumeric close",IF(ISNUMBER(I112),IF(AND(G112=0,H112=0),"Flat: RSI 50 convention","Calculated"),"Warm-up: needs 15 closes"))</x:f>
        <x:v>Calculated</x:v>
      </x:c>
    </x:row>
    <x:row r="113" ht="20" customHeight="1">
      <x:c r="B113" s="16" t="n">
        <x:f>'Inputs'!B113</x:f>
        <x:v>104</x:v>
      </x:c>
      <x:c r="C113" s="17" t="n">
        <x:f>IF(ISNUMBER('Inputs'!C113),'Inputs'!C113,"")</x:f>
        <x:v>108.6824</x:v>
      </x:c>
      <x:c r="D113" s="17" t="n">
        <x:f>IF(AND(ISNUMBER(C113),ISNUMBER(C112)),C113-C112,"")</x:f>
        <x:v>0.4416000000000082</x:v>
      </x:c>
      <x:c r="E113" s="17" t="n">
        <x:f>IF(ISNUMBER(D113),MAX(D113,0),"")</x:f>
        <x:v>0.4416000000000082</x:v>
      </x:c>
      <x:c r="F113" s="17" t="n">
        <x:f>IF(ISNUMBER(D113),MAX(-D113,0),"")</x:f>
        <x:v>0</x:v>
      </x:c>
      <x:c r="G113" s="17" t="n">
        <x:f>IF(ISNUMBER(E113),IF(ISNUMBER(G112),(G112*13+E113)/14,IF(COUNT(E100:E113)=14,AVERAGE(E100:E113),"")),"")</x:f>
        <x:v>0.18800385178004647</x:v>
      </x:c>
      <x:c r="H113" s="17" t="n">
        <x:f>IF(ISNUMBER(F113),IF(ISNUMBER(H112),(H112*13+F113)/14,IF(COUNT(F100:F113)=14,AVERAGE(F100:F113),"")),"")</x:f>
        <x:v>0.23430183285596554</x:v>
      </x:c>
      <x:c r="I113" s="26" t="n">
        <x:f>IF(AND(ISNUMBER(G113),ISNUMBER(H113)),IF(H113=0,IF(G113=0,50,100),100-100/(1+G113/H113)),"")</x:f>
        <x:v>44.518427911309836</x:v>
      </x:c>
      <x:c r="J113" s="28" t="str">
        <x:f>IF(NOT(ISNUMBER(C113)),"Missing / nonnumeric close",IF(ISNUMBER(I113),IF(AND(G113=0,H113=0),"Flat: RSI 50 convention","Calculated"),"Warm-up: needs 15 closes"))</x:f>
        <x:v>Calculated</x:v>
      </x:c>
    </x:row>
    <x:row r="114" ht="20" customHeight="1">
      <x:c r="B114" s="16" t="n">
        <x:f>'Inputs'!B114</x:f>
        <x:v>105</x:v>
      </x:c>
      <x:c r="C114" s="17" t="n">
        <x:f>IF(ISNUMBER('Inputs'!C114),'Inputs'!C114,"")</x:f>
        <x:v>109.1211</x:v>
      </x:c>
      <x:c r="D114" s="17" t="n">
        <x:f>IF(AND(ISNUMBER(C114),ISNUMBER(C113)),C114-C113,"")</x:f>
        <x:v>0.4386999999999972</x:v>
      </x:c>
      <x:c r="E114" s="17" t="n">
        <x:f>IF(ISNUMBER(D114),MAX(D114,0),"")</x:f>
        <x:v>0.4386999999999972</x:v>
      </x:c>
      <x:c r="F114" s="17" t="n">
        <x:f>IF(ISNUMBER(D114),MAX(-D114,0),"")</x:f>
        <x:v>0</x:v>
      </x:c>
      <x:c r="G114" s="17" t="n">
        <x:f>IF(ISNUMBER(E114),IF(ISNUMBER(G113),(G113*13+E114)/14,IF(COUNT(E101:E114)=14,AVERAGE(E101:E114),"")),"")</x:f>
        <x:v>0.20591071951004294</x:v>
      </x:c>
      <x:c r="H114" s="17" t="n">
        <x:f>IF(ISNUMBER(F114),IF(ISNUMBER(H113),(H113*13+F114)/14,IF(COUNT(F101:F114)=14,AVERAGE(F101:F114),"")),"")</x:f>
        <x:v>0.217565987651968</x:v>
      </x:c>
      <x:c r="I114" s="26" t="n">
        <x:f>IF(AND(ISNUMBER(G114),ISNUMBER(H114)),IF(H114=0,IF(G114=0,50,100),100-100/(1+G114/H114)),"")</x:f>
        <x:v>48.62385959548585</x:v>
      </x:c>
      <x:c r="J114" s="28" t="str">
        <x:f>IF(NOT(ISNUMBER(C114)),"Missing / nonnumeric close",IF(ISNUMBER(I114),IF(AND(G114=0,H114=0),"Flat: RSI 50 convention","Calculated"),"Warm-up: needs 15 closes"))</x:f>
        <x:v>Calculated</x:v>
      </x:c>
    </x:row>
    <x:row r="115" ht="20" customHeight="1">
      <x:c r="B115" s="16" t="n">
        <x:f>'Inputs'!B115</x:f>
        <x:v>106</x:v>
      </x:c>
      <x:c r="C115" s="17" t="n">
        <x:f>IF(ISNUMBER('Inputs'!C115),'Inputs'!C115,"")</x:f>
        <x:v>109.4985</x:v>
      </x:c>
      <x:c r="D115" s="17" t="n">
        <x:f>IF(AND(ISNUMBER(C115),ISNUMBER(C114)),C115-C114,"")</x:f>
        <x:v>0.3774000000000086</x:v>
      </x:c>
      <x:c r="E115" s="17" t="n">
        <x:f>IF(ISNUMBER(D115),MAX(D115,0),"")</x:f>
        <x:v>0.3774000000000086</x:v>
      </x:c>
      <x:c r="F115" s="17" t="n">
        <x:f>IF(ISNUMBER(D115),MAX(-D115,0),"")</x:f>
        <x:v>0</x:v>
      </x:c>
      <x:c r="G115" s="17" t="n">
        <x:f>IF(ISNUMBER(E115),IF(ISNUMBER(G114),(G114*13+E115)/14,IF(COUNT(E102:E115)=14,AVERAGE(E102:E115),"")),"")</x:f>
        <x:v>0.2181599538307548</x:v>
      </x:c>
      <x:c r="H115" s="17" t="n">
        <x:f>IF(ISNUMBER(F115),IF(ISNUMBER(H114),(H114*13+F115)/14,IF(COUNT(F102:F115)=14,AVERAGE(F102:F115),"")),"")</x:f>
        <x:v>0.2020255599625417</x:v>
      </x:c>
      <x:c r="I115" s="26" t="n">
        <x:f>IF(AND(ISNUMBER(G115),ISNUMBER(H115)),IF(H115=0,IF(G115=0,50,100),100-100/(1+G115/H115)),"")</x:f>
        <x:v>51.91991315009376</x:v>
      </x:c>
      <x:c r="J115" s="28" t="str">
        <x:f>IF(NOT(ISNUMBER(C115)),"Missing / nonnumeric close",IF(ISNUMBER(I115),IF(AND(G115=0,H115=0),"Flat: RSI 50 convention","Calculated"),"Warm-up: needs 15 closes"))</x:f>
        <x:v>Calculated</x:v>
      </x:c>
    </x:row>
    <x:row r="116" ht="20" customHeight="1">
      <x:c r="B116" s="16" t="n">
        <x:f>'Inputs'!B116</x:f>
        <x:v>107</x:v>
      </x:c>
      <x:c r="C116" s="17" t="n">
        <x:f>IF(ISNUMBER('Inputs'!C116),'Inputs'!C116,"")</x:f>
        <x:v>109.7791</x:v>
      </x:c>
      <x:c r="D116" s="17" t="n">
        <x:f>IF(AND(ISNUMBER(C116),ISNUMBER(C115)),C116-C115,"")</x:f>
        <x:v>0.28059999999999263</x:v>
      </x:c>
      <x:c r="E116" s="17" t="n">
        <x:f>IF(ISNUMBER(D116),MAX(D116,0),"")</x:f>
        <x:v>0.28059999999999263</x:v>
      </x:c>
      <x:c r="F116" s="17" t="n">
        <x:f>IF(ISNUMBER(D116),MAX(-D116,0),"")</x:f>
        <x:v>0</x:v>
      </x:c>
      <x:c r="G116" s="17" t="n">
        <x:f>IF(ISNUMBER(E116),IF(ISNUMBER(G115),(G115*13+E116)/14,IF(COUNT(E103:E116)=14,AVERAGE(E103:E116),"")),"")</x:f>
        <x:v>0.22261995712855748</x:v>
      </x:c>
      <x:c r="H116" s="17" t="n">
        <x:f>IF(ISNUMBER(F116),IF(ISNUMBER(H115),(H115*13+F116)/14,IF(COUNT(F103:F116)=14,AVERAGE(F103:F116),"")),"")</x:f>
        <x:v>0.18759516282236016</x:v>
      </x:c>
      <x:c r="I116" s="26" t="n">
        <x:f>IF(AND(ISNUMBER(G116),ISNUMBER(H116)),IF(H116=0,IF(G116=0,50,100),100-100/(1+G116/H116)),"")</x:f>
        <x:v>54.26907646777964</x:v>
      </x:c>
      <x:c r="J116" s="28" t="str">
        <x:f>IF(NOT(ISNUMBER(C116)),"Missing / nonnumeric close",IF(ISNUMBER(I116),IF(AND(G116=0,H116=0),"Flat: RSI 50 convention","Calculated"),"Warm-up: needs 15 closes"))</x:f>
        <x:v>Calculated</x:v>
      </x:c>
    </x:row>
    <x:row r="117" ht="20" customHeight="1">
      <x:c r="B117" s="16" t="n">
        <x:f>'Inputs'!B117</x:f>
        <x:v>108</x:v>
      </x:c>
      <x:c r="C117" s="17" t="n">
        <x:f>IF(ISNUMBER('Inputs'!C117),'Inputs'!C117,"")</x:f>
        <x:v>109.9568</x:v>
      </x:c>
      <x:c r="D117" s="17" t="n">
        <x:f>IF(AND(ISNUMBER(C117),ISNUMBER(C116)),C117-C116,"")</x:f>
        <x:v>0.17770000000000152</x:v>
      </x:c>
      <x:c r="E117" s="17" t="n">
        <x:f>IF(ISNUMBER(D117),MAX(D117,0),"")</x:f>
        <x:v>0.17770000000000152</x:v>
      </x:c>
      <x:c r="F117" s="17" t="n">
        <x:f>IF(ISNUMBER(D117),MAX(-D117,0),"")</x:f>
        <x:v>0</x:v>
      </x:c>
      <x:c r="G117" s="17" t="n">
        <x:f>IF(ISNUMBER(E117),IF(ISNUMBER(G116),(G116*13+E117)/14,IF(COUNT(E104:E117)=14,AVERAGE(E104:E117),"")),"")</x:f>
        <x:v>0.21941138876223204</x:v>
      </x:c>
      <x:c r="H117" s="17" t="n">
        <x:f>IF(ISNUMBER(F117),IF(ISNUMBER(H116),(H116*13+F117)/14,IF(COUNT(F104:F117)=14,AVERAGE(F104:F117),"")),"")</x:f>
        <x:v>0.17419550833504874</x:v>
      </x:c>
      <x:c r="I117" s="26" t="n">
        <x:f>IF(AND(ISNUMBER(G117),ISNUMBER(H117)),IF(H117=0,IF(G117=0,50,100),100-100/(1+G117/H117)),"")</x:f>
        <x:v>55.74378660036642</x:v>
      </x:c>
      <x:c r="J117" s="28" t="str">
        <x:f>IF(NOT(ISNUMBER(C117)),"Missing / nonnumeric close",IF(ISNUMBER(I117),IF(AND(G117=0,H117=0),"Flat: RSI 50 convention","Calculated"),"Warm-up: needs 15 closes"))</x:f>
        <x:v>Calculated</x:v>
      </x:c>
    </x:row>
    <x:row r="118" ht="20" customHeight="1">
      <x:c r="B118" s="16" t="n">
        <x:f>'Inputs'!B118</x:f>
        <x:v>109</x:v>
      </x:c>
      <x:c r="C118" s="17" t="n">
        <x:f>IF(ISNUMBER('Inputs'!C118),'Inputs'!C118,"")</x:f>
        <x:v>110.0547</x:v>
      </x:c>
      <x:c r="D118" s="17" t="n">
        <x:f>IF(AND(ISNUMBER(C118),ISNUMBER(C117)),C118-C117,"")</x:f>
        <x:v>0.09789999999999566</x:v>
      </x:c>
      <x:c r="E118" s="17" t="n">
        <x:f>IF(ISNUMBER(D118),MAX(D118,0),"")</x:f>
        <x:v>0.09789999999999566</x:v>
      </x:c>
      <x:c r="F118" s="17" t="n">
        <x:f>IF(ISNUMBER(D118),MAX(-D118,0),"")</x:f>
        <x:v>0</x:v>
      </x:c>
      <x:c r="G118" s="17" t="n">
        <x:f>IF(ISNUMBER(E118),IF(ISNUMBER(G117),(G117*13+E118)/14,IF(COUNT(E105:E118)=14,AVERAGE(E105:E118),"")),"")</x:f>
        <x:v>0.21073200385064372</x:v>
      </x:c>
      <x:c r="H118" s="17" t="n">
        <x:f>IF(ISNUMBER(F118),IF(ISNUMBER(H117),(H117*13+F118)/14,IF(COUNT(F105:F118)=14,AVERAGE(F105:F118),"")),"")</x:f>
        <x:v>0.16175297202540243</x:v>
      </x:c>
      <x:c r="I118" s="26" t="n">
        <x:f>IF(AND(ISNUMBER(G118),ISNUMBER(H118)),IF(H118=0,IF(G118=0,50,100),100-100/(1+G118/H118)),"")</x:f>
        <x:v>56.57463186401649</x:v>
      </x:c>
      <x:c r="J118" s="28" t="str">
        <x:f>IF(NOT(ISNUMBER(C118)),"Missing / nonnumeric close",IF(ISNUMBER(I118),IF(AND(G118=0,H118=0),"Flat: RSI 50 convention","Calculated"),"Warm-up: needs 15 closes"))</x:f>
        <x:v>Calculated</x:v>
      </x:c>
    </x:row>
    <x:row r="119" ht="20" customHeight="1">
      <x:c r="B119" s="16" t="n">
        <x:f>'Inputs'!B119</x:f>
        <x:v>110</x:v>
      </x:c>
      <x:c r="C119" s="17" t="n">
        <x:f>IF(ISNUMBER('Inputs'!C119),'Inputs'!C119,"")</x:f>
        <x:v>110.1203</x:v>
      </x:c>
      <x:c r="D119" s="17" t="n">
        <x:f>IF(AND(ISNUMBER(C119),ISNUMBER(C118)),C119-C118,"")</x:f>
        <x:v>0.06560000000000343</x:v>
      </x:c>
      <x:c r="E119" s="17" t="n">
        <x:f>IF(ISNUMBER(D119),MAX(D119,0),"")</x:f>
        <x:v>0.06560000000000343</x:v>
      </x:c>
      <x:c r="F119" s="17" t="n">
        <x:f>IF(ISNUMBER(D119),MAX(-D119,0),"")</x:f>
        <x:v>0</x:v>
      </x:c>
      <x:c r="G119" s="17" t="n">
        <x:f>IF(ISNUMBER(E119),IF(ISNUMBER(G118),(G118*13+E119)/14,IF(COUNT(E106:E119)=14,AVERAGE(E106:E119),"")),"")</x:f>
        <x:v>0.20036543214702654</x:v>
      </x:c>
      <x:c r="H119" s="17" t="n">
        <x:f>IF(ISNUMBER(F119),IF(ISNUMBER(H118),(H118*13+F119)/14,IF(COUNT(F106:F119)=14,AVERAGE(F106:F119),"")),"")</x:f>
        <x:v>0.15019918830930226</x:v>
      </x:c>
      <x:c r="I119" s="26" t="n">
        <x:f>IF(AND(ISNUMBER(G119),ISNUMBER(H119)),IF(H119=0,IF(G119=0,50,100),100-100/(1+G119/H119)),"")</x:f>
        <x:v>57.1550637044353</x:v>
      </x:c>
      <x:c r="J119" s="28" t="str">
        <x:f>IF(NOT(ISNUMBER(C119)),"Missing / nonnumeric close",IF(ISNUMBER(I119),IF(AND(G119=0,H119=0),"Flat: RSI 50 convention","Calculated"),"Warm-up: needs 15 closes"))</x:f>
        <x:v>Calculated</x:v>
      </x:c>
    </x:row>
    <x:row r="120" ht="20" customHeight="1">
      <x:c r="B120" s="16" t="n">
        <x:f>'Inputs'!B120</x:f>
        <x:v>111</x:v>
      </x:c>
      <x:c r="C120" s="17" t="n">
        <x:f>IF(ISNUMBER('Inputs'!C120),'Inputs'!C120,"")</x:f>
        <x:v>110.2162</x:v>
      </x:c>
      <x:c r="D120" s="17" t="n">
        <x:f>IF(AND(ISNUMBER(C120),ISNUMBER(C119)),C120-C119,"")</x:f>
        <x:v>0.09590000000000032</x:v>
      </x:c>
      <x:c r="E120" s="17" t="n">
        <x:f>IF(ISNUMBER(D120),MAX(D120,0),"")</x:f>
        <x:v>0.09590000000000032</x:v>
      </x:c>
      <x:c r="F120" s="17" t="n">
        <x:f>IF(ISNUMBER(D120),MAX(-D120,0),"")</x:f>
        <x:v>0</x:v>
      </x:c>
      <x:c r="G120" s="17" t="n">
        <x:f>IF(ISNUMBER(E120),IF(ISNUMBER(G119),(G119*13+E120)/14,IF(COUNT(E107:E120)=14,AVERAGE(E107:E120),"")),"")</x:f>
        <x:v>0.19290361556509608</x:v>
      </x:c>
      <x:c r="H120" s="17" t="n">
        <x:f>IF(ISNUMBER(F120),IF(ISNUMBER(H119),(H119*13+F120)/14,IF(COUNT(F107:F120)=14,AVERAGE(F107:F120),"")),"")</x:f>
        <x:v>0.13947067485863782</x:v>
      </x:c>
      <x:c r="I120" s="26" t="n">
        <x:f>IF(AND(ISNUMBER(G120),ISNUMBER(H120)),IF(H120=0,IF(G120=0,50,100),100-100/(1+G120/H120)),"")</x:f>
        <x:v>58.03806766136126</x:v>
      </x:c>
      <x:c r="J120" s="28" t="str">
        <x:f>IF(NOT(ISNUMBER(C120)),"Missing / nonnumeric close",IF(ISNUMBER(I120),IF(AND(G120=0,H120=0),"Flat: RSI 50 convention","Calculated"),"Warm-up: needs 15 closes"))</x:f>
        <x:v>Calculated</x:v>
      </x:c>
    </x:row>
    <x:row r="121" ht="20" customHeight="1">
      <x:c r="B121" s="16" t="n">
        <x:f>'Inputs'!B121</x:f>
        <x:v>112</x:v>
      </x:c>
      <x:c r="C121" s="17" t="n">
        <x:f>IF(ISNUMBER('Inputs'!C121),'Inputs'!C121,"")</x:f>
        <x:v>110.408</x:v>
      </x:c>
      <x:c r="D121" s="17" t="n">
        <x:f>IF(AND(ISNUMBER(C121),ISNUMBER(C120)),C121-C120,"")</x:f>
        <x:v>0.19180000000000064</x:v>
      </x:c>
      <x:c r="E121" s="17" t="n">
        <x:f>IF(ISNUMBER(D121),MAX(D121,0),"")</x:f>
        <x:v>0.19180000000000064</x:v>
      </x:c>
      <x:c r="F121" s="17" t="n">
        <x:f>IF(ISNUMBER(D121),MAX(-D121,0),"")</x:f>
        <x:v>0</x:v>
      </x:c>
      <x:c r="G121" s="17" t="n">
        <x:f>IF(ISNUMBER(E121),IF(ISNUMBER(G120),(G120*13+E121)/14,IF(COUNT(E108:E121)=14,AVERAGE(E108:E121),"")),"")</x:f>
        <x:v>0.192824785881875</x:v>
      </x:c>
      <x:c r="H121" s="17" t="n">
        <x:f>IF(ISNUMBER(F121),IF(ISNUMBER(H120),(H120*13+F121)/14,IF(COUNT(F108:F121)=14,AVERAGE(F108:F121),"")),"")</x:f>
        <x:v>0.12950848379730653</x:v>
      </x:c>
      <x:c r="I121" s="26" t="n">
        <x:f>IF(AND(ISNUMBER(G121),ISNUMBER(H121)),IF(H121=0,IF(G121=0,50,100),100-100/(1+G121/H121)),"")</x:f>
        <x:v>59.82155862278616</x:v>
      </x:c>
      <x:c r="J121" s="28" t="str">
        <x:f>IF(NOT(ISNUMBER(C121)),"Missing / nonnumeric close",IF(ISNUMBER(I121),IF(AND(G121=0,H121=0),"Flat: RSI 50 convention","Calculated"),"Warm-up: needs 15 closes"))</x:f>
        <x:v>Calculated</x:v>
      </x:c>
    </x:row>
    <x:row r="122" ht="20" customHeight="1">
      <x:c r="B122" s="16" t="n">
        <x:f>'Inputs'!B122</x:f>
        <x:v>113</x:v>
      </x:c>
      <x:c r="C122" s="17" t="n">
        <x:f>IF(ISNUMBER('Inputs'!C122),'Inputs'!C122,"")</x:f>
        <x:v>110.751</x:v>
      </x:c>
      <x:c r="D122" s="17" t="n">
        <x:f>IF(AND(ISNUMBER(C122),ISNUMBER(C121)),C122-C121,"")</x:f>
        <x:v>0.3430000000000035</x:v>
      </x:c>
      <x:c r="E122" s="17" t="n">
        <x:f>IF(ISNUMBER(D122),MAX(D122,0),"")</x:f>
        <x:v>0.3430000000000035</x:v>
      </x:c>
      <x:c r="F122" s="17" t="n">
        <x:f>IF(ISNUMBER(D122),MAX(-D122,0),"")</x:f>
        <x:v>0</x:v>
      </x:c>
      <x:c r="G122" s="17" t="n">
        <x:f>IF(ISNUMBER(E122),IF(ISNUMBER(G121),(G121*13+E122)/14,IF(COUNT(E109:E122)=14,AVERAGE(E109:E122),"")),"")</x:f>
        <x:v>0.20355158689031275</x:v>
      </x:c>
      <x:c r="H122" s="17" t="n">
        <x:f>IF(ISNUMBER(F122),IF(ISNUMBER(H121),(H121*13+F122)/14,IF(COUNT(F109:F122)=14,AVERAGE(F109:F122),"")),"")</x:f>
        <x:v>0.12025787781178464</x:v>
      </x:c>
      <x:c r="I122" s="26" t="n">
        <x:f>IF(AND(ISNUMBER(G122),ISNUMBER(H122)),IF(H122=0,IF(G122=0,50,100),100-100/(1+G122/H122)),"")</x:f>
        <x:v>62.86153095542741</x:v>
      </x:c>
      <x:c r="J122" s="28" t="str">
        <x:f>IF(NOT(ISNUMBER(C122)),"Missing / nonnumeric close",IF(ISNUMBER(I122),IF(AND(G122=0,H122=0),"Flat: RSI 50 convention","Calculated"),"Warm-up: needs 15 closes"))</x:f>
        <x:v>Calculated</x:v>
      </x:c>
    </x:row>
    <x:row r="123" ht="20" customHeight="1">
      <x:c r="B123" s="16" t="n">
        <x:f>'Inputs'!B123</x:f>
        <x:v>114</x:v>
      </x:c>
      <x:c r="C123" s="17" t="n">
        <x:f>IF(ISNUMBER('Inputs'!C123),'Inputs'!C123,"")</x:f>
        <x:v>111.279</x:v>
      </x:c>
      <x:c r="D123" s="17" t="n">
        <x:f>IF(AND(ISNUMBER(C123),ISNUMBER(C122)),C123-C122,"")</x:f>
        <x:v>0.5279999999999916</x:v>
      </x:c>
      <x:c r="E123" s="17" t="n">
        <x:f>IF(ISNUMBER(D123),MAX(D123,0),"")</x:f>
        <x:v>0.5279999999999916</x:v>
      </x:c>
      <x:c r="F123" s="17" t="n">
        <x:f>IF(ISNUMBER(D123),MAX(-D123,0),"")</x:f>
        <x:v>0</x:v>
      </x:c>
      <x:c r="G123" s="17" t="n">
        <x:f>IF(ISNUMBER(E123),IF(ISNUMBER(G122),(G122*13+E123)/14,IF(COUNT(E110:E123)=14,AVERAGE(E110:E123),"")),"")</x:f>
        <x:v>0.22672647354100411</x:v>
      </x:c>
      <x:c r="H123" s="17" t="n">
        <x:f>IF(ISNUMBER(F123),IF(ISNUMBER(H122),(H122*13+F123)/14,IF(COUNT(F110:F123)=14,AVERAGE(F110:F123),"")),"")</x:f>
        <x:v>0.11166802939665717</x:v>
      </x:c>
      <x:c r="I123" s="26" t="n">
        <x:f>IF(AND(ISNUMBER(G123),ISNUMBER(H123)),IF(H123=0,IF(G123=0,50,100),100-100/(1+G123/H123)),"")</x:f>
        <x:v>67.00063729545023</x:v>
      </x:c>
      <x:c r="J123" s="28" t="str">
        <x:f>IF(NOT(ISNUMBER(C123)),"Missing / nonnumeric close",IF(ISNUMBER(I123),IF(AND(G123=0,H123=0),"Flat: RSI 50 convention","Calculated"),"Warm-up: needs 15 closes"))</x:f>
        <x:v>Calculated</x:v>
      </x:c>
    </x:row>
    <x:row r="124" ht="20" customHeight="1">
      <x:c r="B124" s="16" t="n">
        <x:f>'Inputs'!B124</x:f>
        <x:v>115</x:v>
      </x:c>
      <x:c r="C124" s="17" t="n">
        <x:f>IF(ISNUMBER('Inputs'!C124),'Inputs'!C124,"")</x:f>
        <x:v>111.9965</x:v>
      </x:c>
      <x:c r="D124" s="17" t="n">
        <x:f>IF(AND(ISNUMBER(C124),ISNUMBER(C123)),C124-C123,"")</x:f>
        <x:v>0.7175000000000011</x:v>
      </x:c>
      <x:c r="E124" s="17" t="n">
        <x:f>IF(ISNUMBER(D124),MAX(D124,0),"")</x:f>
        <x:v>0.7175000000000011</x:v>
      </x:c>
      <x:c r="F124" s="17" t="n">
        <x:f>IF(ISNUMBER(D124),MAX(-D124,0),"")</x:f>
        <x:v>0</x:v>
      </x:c>
      <x:c r="G124" s="17" t="n">
        <x:f>IF(ISNUMBER(E124),IF(ISNUMBER(G123),(G123*13+E124)/14,IF(COUNT(E111:E124)=14,AVERAGE(E111:E124),"")),"")</x:f>
        <x:v>0.2617817254309325</x:v>
      </x:c>
      <x:c r="H124" s="17" t="n">
        <x:f>IF(ISNUMBER(F124),IF(ISNUMBER(H123),(H123*13+F124)/14,IF(COUNT(F111:F124)=14,AVERAGE(F111:F124),"")),"")</x:f>
        <x:v>0.10369174158261023</x:v>
      </x:c>
      <x:c r="I124" s="26" t="n">
        <x:f>IF(AND(ISNUMBER(G124),ISNUMBER(H124)),IF(H124=0,IF(G124=0,50,100),100-100/(1+G124/H124)),"")</x:f>
        <x:v>71.62810684181133</x:v>
      </x:c>
      <x:c r="J124" s="28" t="str">
        <x:f>IF(NOT(ISNUMBER(C124)),"Missing / nonnumeric close",IF(ISNUMBER(I124),IF(AND(G124=0,H124=0),"Flat: RSI 50 convention","Calculated"),"Warm-up: needs 15 closes"))</x:f>
        <x:v>Calculated</x:v>
      </x:c>
    </x:row>
    <x:row r="125" ht="20" customHeight="1">
      <x:c r="B125" s="16" t="n">
        <x:f>'Inputs'!B125</x:f>
        <x:v>116</x:v>
      </x:c>
      <x:c r="C125" s="17" t="n">
        <x:f>IF(ISNUMBER('Inputs'!C125),'Inputs'!C125,"")</x:f>
        <x:v>112.8758</x:v>
      </x:c>
      <x:c r="D125" s="17" t="n">
        <x:f>IF(AND(ISNUMBER(C125),ISNUMBER(C124)),C125-C124,"")</x:f>
        <x:v>0.8793000000000006</x:v>
      </x:c>
      <x:c r="E125" s="17" t="n">
        <x:f>IF(ISNUMBER(D125),MAX(D125,0),"")</x:f>
        <x:v>0.8793000000000006</x:v>
      </x:c>
      <x:c r="F125" s="17" t="n">
        <x:f>IF(ISNUMBER(D125),MAX(-D125,0),"")</x:f>
        <x:v>0</x:v>
      </x:c>
      <x:c r="G125" s="17" t="n">
        <x:f>IF(ISNUMBER(E125),IF(ISNUMBER(G124),(G124*13+E125)/14,IF(COUNT(E112:E125)=14,AVERAGE(E112:E125),"")),"")</x:f>
        <x:v>0.3058901736144373</x:v>
      </x:c>
      <x:c r="H125" s="17" t="n">
        <x:f>IF(ISNUMBER(F125),IF(ISNUMBER(H124),(H124*13+F125)/14,IF(COUNT(F112:F125)=14,AVERAGE(F112:F125),"")),"")</x:f>
        <x:v>0.09628518861242377</x:v>
      </x:c>
      <x:c r="I125" s="26" t="n">
        <x:f>IF(AND(ISNUMBER(G125),ISNUMBER(H125)),IF(H125=0,IF(G125=0,50,100),100-100/(1+G125/H125)),"")</x:f>
        <x:v>76.05890423538408</x:v>
      </x:c>
      <x:c r="J125" s="28" t="str">
        <x:f>IF(NOT(ISNUMBER(C125)),"Missing / nonnumeric close",IF(ISNUMBER(I125),IF(AND(G125=0,H125=0),"Flat: RSI 50 convention","Calculated"),"Warm-up: needs 15 closes"))</x:f>
        <x:v>Calculated</x:v>
      </x:c>
    </x:row>
    <x:row r="126" ht="20" customHeight="1">
      <x:c r="B126" s="16" t="n">
        <x:f>'Inputs'!B126</x:f>
        <x:v>117</x:v>
      </x:c>
      <x:c r="C126" s="17" t="n">
        <x:f>IF(ISNUMBER('Inputs'!C126),'Inputs'!C126,"")</x:f>
        <x:v>113.8595</x:v>
      </x:c>
      <x:c r="D126" s="17" t="n">
        <x:f>IF(AND(ISNUMBER(C126),ISNUMBER(C125)),C126-C125,"")</x:f>
        <x:v>0.9836999999999989</x:v>
      </x:c>
      <x:c r="E126" s="17" t="n">
        <x:f>IF(ISNUMBER(D126),MAX(D126,0),"")</x:f>
        <x:v>0.9836999999999989</x:v>
      </x:c>
      <x:c r="F126" s="17" t="n">
        <x:f>IF(ISNUMBER(D126),MAX(-D126,0),"")</x:f>
        <x:v>0</x:v>
      </x:c>
      <x:c r="G126" s="17" t="n">
        <x:f>IF(ISNUMBER(E126),IF(ISNUMBER(G125),(G125*13+E126)/14,IF(COUNT(E113:E126)=14,AVERAGE(E113:E126),"")),"")</x:f>
        <x:v>0.354305161213406</x:v>
      </x:c>
      <x:c r="H126" s="17" t="n">
        <x:f>IF(ISNUMBER(F126),IF(ISNUMBER(H125),(H125*13+F126)/14,IF(COUNT(F113:F126)=14,AVERAGE(F113:F126),"")),"")</x:f>
        <x:v>0.08940767514010779</x:v>
      </x:c>
      <x:c r="I126" s="26" t="n">
        <x:f>IF(AND(ISNUMBER(G126),ISNUMBER(H126)),IF(H126=0,IF(G126=0,50,100),100-100/(1+G126/H126)),"")</x:f>
        <x:v>79.8501039828212</x:v>
      </x:c>
      <x:c r="J126" s="28" t="str">
        <x:f>IF(NOT(ISNUMBER(C126)),"Missing / nonnumeric close",IF(ISNUMBER(I126),IF(AND(G126=0,H126=0),"Flat: RSI 50 convention","Calculated"),"Warm-up: needs 15 closes"))</x:f>
        <x:v>Calculated</x:v>
      </x:c>
    </x:row>
    <x:row r="127" ht="20" customHeight="1">
      <x:c r="B127" s="16" t="n">
        <x:f>'Inputs'!B127</x:f>
        <x:v>118</x:v>
      </x:c>
      <x:c r="C127" s="17" t="n">
        <x:f>IF(ISNUMBER('Inputs'!C127),'Inputs'!C127,"")</x:f>
        <x:v>114.8685</x:v>
      </x:c>
      <x:c r="D127" s="17" t="n">
        <x:f>IF(AND(ISNUMBER(C127),ISNUMBER(C126)),C127-C126,"")</x:f>
        <x:v>1.0090000000000003</x:v>
      </x:c>
      <x:c r="E127" s="17" t="n">
        <x:f>IF(ISNUMBER(D127),MAX(D127,0),"")</x:f>
        <x:v>1.0090000000000003</x:v>
      </x:c>
      <x:c r="F127" s="17" t="n">
        <x:f>IF(ISNUMBER(D127),MAX(-D127,0),"")</x:f>
        <x:v>0</x:v>
      </x:c>
      <x:c r="G127" s="17" t="n">
        <x:f>IF(ISNUMBER(E127),IF(ISNUMBER(G126),(G126*13+E127)/14,IF(COUNT(E114:E127)=14,AVERAGE(E114:E127),"")),"")</x:f>
        <x:v>0.4010690782695913</x:v>
      </x:c>
      <x:c r="H127" s="17" t="n">
        <x:f>IF(ISNUMBER(F127),IF(ISNUMBER(H126),(H126*13+F127)/14,IF(COUNT(F114:F127)=14,AVERAGE(F114:F127),"")),"")</x:f>
        <x:v>0.0830214126301001</x:v>
      </x:c>
      <x:c r="I127" s="26" t="n">
        <x:f>IF(AND(ISNUMBER(G127),ISNUMBER(H127)),IF(H127=0,IF(G127=0,50,100),100-100/(1+G127/H127)),"")</x:f>
        <x:v>82.8500220122475</x:v>
      </x:c>
      <x:c r="J127" s="28" t="str">
        <x:f>IF(NOT(ISNUMBER(C127)),"Missing / nonnumeric close",IF(ISNUMBER(I127),IF(AND(G127=0,H127=0),"Flat: RSI 50 convention","Calculated"),"Warm-up: needs 15 closes"))</x:f>
        <x:v>Calculated</x:v>
      </x:c>
    </x:row>
    <x:row r="128" ht="20" customHeight="1">
      <x:c r="B128" s="16" t="n">
        <x:f>'Inputs'!B128</x:f>
        <x:v>119</x:v>
      </x:c>
      <x:c r="C128" s="17" t="n">
        <x:f>IF(ISNUMBER('Inputs'!C128),'Inputs'!C128,"")</x:f>
        <x:v>115.8135</x:v>
      </x:c>
      <x:c r="D128" s="17" t="n">
        <x:f>IF(AND(ISNUMBER(C128),ISNUMBER(C127)),C128-C127,"")</x:f>
        <x:v>0.9450000000000074</x:v>
      </x:c>
      <x:c r="E128" s="17" t="n">
        <x:f>IF(ISNUMBER(D128),MAX(D128,0),"")</x:f>
        <x:v>0.9450000000000074</x:v>
      </x:c>
      <x:c r="F128" s="17" t="n">
        <x:f>IF(ISNUMBER(D128),MAX(-D128,0),"")</x:f>
        <x:v>0</x:v>
      </x:c>
      <x:c r="G128" s="17" t="n">
        <x:f>IF(ISNUMBER(E128),IF(ISNUMBER(G127),(G127*13+E128)/14,IF(COUNT(E115:E128)=14,AVERAGE(E115:E128),"")),"")</x:f>
        <x:v>0.439921286964621</x:v>
      </x:c>
      <x:c r="H128" s="17" t="n">
        <x:f>IF(ISNUMBER(F128),IF(ISNUMBER(H127),(H127*13+F128)/14,IF(COUNT(F115:F128)=14,AVERAGE(F115:F128),"")),"")</x:f>
        <x:v>0.0770913117279501</x:v>
      </x:c>
      <x:c r="I128" s="26" t="n">
        <x:f>IF(AND(ISNUMBER(G128),ISNUMBER(H128)),IF(H128=0,IF(G128=0,50,100),100-100/(1+G128/H128)),"")</x:f>
        <x:v>85.08908449757323</x:v>
      </x:c>
      <x:c r="J128" s="28" t="str">
        <x:f>IF(NOT(ISNUMBER(C128)),"Missing / nonnumeric close",IF(ISNUMBER(I128),IF(AND(G128=0,H128=0),"Flat: RSI 50 convention","Calculated"),"Warm-up: needs 15 closes"))</x:f>
        <x:v>Calculated</x:v>
      </x:c>
    </x:row>
    <x:row r="129" ht="20" customHeight="1">
      <x:c r="B129" s="16" t="n">
        <x:f>'Inputs'!B129</x:f>
        <x:v>120</x:v>
      </x:c>
      <x:c r="C129" s="17" t="n">
        <x:f>IF(ISNUMBER('Inputs'!C129),'Inputs'!C129,"")</x:f>
        <x:v>116.6081</x:v>
      </x:c>
      <x:c r="D129" s="17" t="n">
        <x:f>IF(AND(ISNUMBER(C129),ISNUMBER(C128)),C129-C128,"")</x:f>
        <x:v>0.7945999999999884</x:v>
      </x:c>
      <x:c r="E129" s="17" t="n">
        <x:f>IF(ISNUMBER(D129),MAX(D129,0),"")</x:f>
        <x:v>0.7945999999999884</x:v>
      </x:c>
      <x:c r="F129" s="17" t="n">
        <x:f>IF(ISNUMBER(D129),MAX(-D129,0),"")</x:f>
        <x:v>0</x:v>
      </x:c>
      <x:c r="G129" s="17" t="n">
        <x:f>IF(ISNUMBER(E129),IF(ISNUMBER(G128),(G128*13+E129)/14,IF(COUNT(E116:E129)=14,AVERAGE(E116:E129),"")),"")</x:f>
        <x:v>0.46525548075286155</x:v>
      </x:c>
      <x:c r="H129" s="17" t="n">
        <x:f>IF(ISNUMBER(F129),IF(ISNUMBER(H128),(H128*13+F129)/14,IF(COUNT(F116:F129)=14,AVERAGE(F116:F129),"")),"")</x:f>
        <x:v>0.07158478946166795</x:v>
      </x:c>
      <x:c r="I129" s="26" t="n">
        <x:f>IF(AND(ISNUMBER(G129),ISNUMBER(H129)),IF(H129=0,IF(G129=0,50,100),100-100/(1+G129/H129)),"")</x:f>
        <x:v>86.66553285336408</x:v>
      </x:c>
      <x:c r="J129" s="28" t="str">
        <x:f>IF(NOT(ISNUMBER(C129)),"Missing / nonnumeric close",IF(ISNUMBER(I129),IF(AND(G129=0,H129=0),"Flat: RSI 50 convention","Calculated"),"Warm-up: needs 15 closes"))</x:f>
        <x:v>Calculated</x:v>
      </x:c>
    </x:row>
  </x:sheetData>
  <x:conditionalFormatting sqref="J10:J129">
    <x:cfRule type="containsText" dxfId="1" priority="1" operator="containsText" text="Missing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11412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" hidden="0" customWidth="1"/>
    <x:col min="2" max="2" width="7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30" hidden="0" customWidth="1"/>
  </x:cols>
  <x:sheetData>
    <x:row r="2" ht="29" customHeight="1">
      <x:c r="B2" s="4" t="str">
        <x:v>Moving averages and MACD</x:v>
      </x:c>
      <x:c r="C2" s="3"/>
      <x:c r="D2" s="3"/>
      <x:c r="E2" s="3"/>
      <x:c r="F2" s="3"/>
      <x:c r="G2" s="3"/>
      <x:c r="H2" s="3"/>
      <x:c r="I2" s="3"/>
      <x:c r="J2" s="3"/>
      <x:c r="K2" s="3"/>
    </x:row>
    <x:row r="3" ht="20" customHeight="1"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20" customHeight="1">
      <x:c r="B4" s="6" t="str">
        <x:v>InsomniCapital education. Edit the amber close prices on Inputs. Price units stay consistent throughout.</x:v>
      </x:c>
      <x:c r="C4" s="6"/>
      <x:c r="D4" s="6"/>
      <x:c r="E4" s="6"/>
      <x:c r="F4" s="6"/>
      <x:c r="G4" s="6"/>
      <x:c r="H4" s="6"/>
      <x:c r="I4" s="6"/>
      <x:c r="J4" s="6"/>
      <x:c r="K4" s="6"/>
    </x:row>
    <x:row r="5" ht="20" customHeight="1">
      <x:c r="B5" s="6" t="str">
        <x:v>EMA 12 and EMA 26 start with their matching SMA. Subsequent EMA = previous EMA + 2 ÷ (period + 1) × (close − previous EMA).</x:v>
      </x:c>
      <x:c r="C5" s="6"/>
      <x:c r="D5" s="6"/>
      <x:c r="E5" s="6"/>
      <x:c r="F5" s="6"/>
      <x:c r="G5" s="6"/>
      <x:c r="H5" s="6"/>
      <x:c r="I5" s="6"/>
      <x:c r="J5" s="6"/>
      <x:c r="K5" s="6"/>
    </x:row>
    <x:row r="6" ht="20" customHeight="1">
      <x:c r="B6" s="6" t="str">
        <x:v>MACD = EMA 12 − EMA 26. Signal = EMA 9 of MACD, seeded by its first 9 values. Histogram = MACD − signal.</x:v>
      </x:c>
      <x:c r="C6" s="6"/>
      <x:c r="D6" s="6"/>
      <x:c r="E6" s="6"/>
      <x:c r="F6" s="6"/>
      <x:c r="G6" s="6"/>
      <x:c r="H6" s="6"/>
      <x:c r="I6" s="6"/>
      <x:c r="J6" s="6"/>
      <x:c r="K6" s="6"/>
    </x:row>
    <x:row r="7" ht="20" customHeight="1">
      <x:c r="B7" s="6" t="str">
        <x:v>A gap restarts the relevant warm-up. Full MACD needs 34 consecutive closes. Chart platforms may use earlier price history.</x:v>
      </x:c>
      <x:c r="C7" s="6"/>
      <x:c r="D7" s="6"/>
      <x:c r="E7" s="6"/>
      <x:c r="F7" s="6"/>
      <x:c r="G7" s="6"/>
      <x:c r="H7" s="6"/>
      <x:c r="I7" s="6"/>
      <x:c r="J7" s="6"/>
      <x:c r="K7" s="6"/>
    </x:row>
    <x:row r="8" ht="20" customHeight="1">
      <x:c r="B8" s="3"/>
      <x:c r="C8" s="3"/>
      <x:c r="D8" s="3"/>
      <x:c r="E8" s="3"/>
      <x:c r="F8" s="3"/>
      <x:c r="G8" s="3"/>
      <x:c r="H8" s="3"/>
      <x:c r="I8" s="3"/>
      <x:c r="J8" s="3"/>
      <x:c r="K8" s="3"/>
    </x:row>
    <x:row r="9" ht="30" customHeight="1">
      <x:c r="B9" s="12" t="str">
        <x:v>Bar</x:v>
      </x:c>
      <x:c r="C9" s="13" t="str">
        <x:v>Close</x:v>
      </x:c>
      <x:c r="D9" s="13" t="str">
        <x:v>SMA 12</x:v>
      </x:c>
      <x:c r="E9" s="13" t="str">
        <x:v>EMA 12</x:v>
      </x:c>
      <x:c r="F9" s="13" t="str">
        <x:v>SMA 26</x:v>
      </x:c>
      <x:c r="G9" s="13" t="str">
        <x:v>EMA 26</x:v>
      </x:c>
      <x:c r="H9" s="13" t="str">
        <x:v>MACD</x:v>
      </x:c>
      <x:c r="I9" s="13" t="str">
        <x:v>Signal 9</x:v>
      </x:c>
      <x:c r="J9" s="13" t="str">
        <x:v>Histogram</x:v>
      </x:c>
      <x:c r="K9" s="14" t="str">
        <x:v>Calculation status</x:v>
      </x:c>
    </x:row>
    <x:row r="10" ht="20" customHeight="1">
      <x:c r="B10" s="16" t="n">
        <x:f>'Inputs'!B10</x:f>
        <x:v>1</x:v>
      </x:c>
      <x:c r="C10" s="17" t="n">
        <x:f>IF(ISNUMBER('Inputs'!C10),'Inputs'!C10,"")</x:f>
        <x:v>101.1</x:v>
      </x:c>
      <x:c r="D10" s="17" t="str">
        <x:f>""</x:f>
      </x:c>
      <x:c r="E10" s="17" t="str">
        <x:f>""</x:f>
      </x:c>
      <x:c r="F10" s="17" t="str">
        <x:f>""</x:f>
      </x:c>
      <x:c r="G10" s="17" t="str">
        <x:f>""</x:f>
      </x:c>
      <x:c r="H10" s="25" t="str">
        <x:f>IF(AND(ISNUMBER(E10),ISNUMBER(G10)),E10-G10,"")</x:f>
      </x:c>
      <x:c r="I10" s="25" t="str">
        <x:f>""</x:f>
      </x:c>
      <x:c r="J10" s="27" t="str">
        <x:f>IF(AND(ISNUMBER(H10),ISNUMBER(I10)),H10-I10,"")</x:f>
      </x:c>
      <x:c r="K10" s="28" t="str">
        <x:f>IF(NOT(ISNUMBER(C10)),"Missing / nonnumeric close",IF(ISNUMBER(J10),"MACD ready",IF(ISNUMBER(H10),"MACD ready; signal warming","Warm-up: needs 26 closes")))</x:f>
        <x:v>Warm-up: needs 26 closes</x:v>
      </x:c>
    </x:row>
    <x:row r="11" ht="20" customHeight="1">
      <x:c r="B11" s="16" t="n">
        <x:f>'Inputs'!B11</x:f>
        <x:v>2</x:v>
      </x:c>
      <x:c r="C11" s="17" t="n">
        <x:f>IF(ISNUMBER('Inputs'!C11),'Inputs'!C11,"")</x:f>
        <x:v>101.6468</x:v>
      </x:c>
      <x:c r="D11" s="17" t="str">
        <x:f>""</x:f>
      </x:c>
      <x:c r="E11" s="17" t="str">
        <x:f>""</x:f>
      </x:c>
      <x:c r="F11" s="17" t="str">
        <x:f>""</x:f>
      </x:c>
      <x:c r="G11" s="17" t="str">
        <x:f>""</x:f>
      </x:c>
      <x:c r="H11" s="25" t="str">
        <x:f>IF(AND(ISNUMBER(E11),ISNUMBER(G11)),E11-G11,"")</x:f>
      </x:c>
      <x:c r="I11" s="25" t="str">
        <x:f>""</x:f>
      </x:c>
      <x:c r="J11" s="27" t="str">
        <x:f>IF(AND(ISNUMBER(H11),ISNUMBER(I11)),H11-I11,"")</x:f>
      </x:c>
      <x:c r="K11" s="28" t="str">
        <x:f>IF(NOT(ISNUMBER(C11)),"Missing / nonnumeric close",IF(ISNUMBER(J11),"MACD ready",IF(ISNUMBER(H11),"MACD ready; signal warming","Warm-up: needs 26 closes")))</x:f>
        <x:v>Warm-up: needs 26 closes</x:v>
      </x:c>
    </x:row>
    <x:row r="12" ht="20" customHeight="1">
      <x:c r="B12" s="16" t="n">
        <x:f>'Inputs'!B12</x:f>
        <x:v>3</x:v>
      </x:c>
      <x:c r="C12" s="17" t="n">
        <x:f>IF(ISNUMBER('Inputs'!C12),'Inputs'!C12,"")</x:f>
        <x:v>102.0067</x:v>
      </x:c>
      <x:c r="D12" s="17" t="str">
        <x:f>""</x:f>
      </x:c>
      <x:c r="E12" s="17" t="str">
        <x:f>""</x:f>
      </x:c>
      <x:c r="F12" s="17" t="str">
        <x:f>""</x:f>
      </x:c>
      <x:c r="G12" s="17" t="str">
        <x:f>""</x:f>
      </x:c>
      <x:c r="H12" s="25" t="str">
        <x:f>IF(AND(ISNUMBER(E12),ISNUMBER(G12)),E12-G12,"")</x:f>
      </x:c>
      <x:c r="I12" s="25" t="str">
        <x:f>""</x:f>
      </x:c>
      <x:c r="J12" s="27" t="str">
        <x:f>IF(AND(ISNUMBER(H12),ISNUMBER(I12)),H12-I12,"")</x:f>
      </x:c>
      <x:c r="K12" s="28" t="str">
        <x:f>IF(NOT(ISNUMBER(C12)),"Missing / nonnumeric close",IF(ISNUMBER(J12),"MACD ready",IF(ISNUMBER(H12),"MACD ready; signal warming","Warm-up: needs 26 closes")))</x:f>
        <x:v>Warm-up: needs 26 closes</x:v>
      </x:c>
    </x:row>
    <x:row r="13" ht="20" customHeight="1">
      <x:c r="B13" s="16" t="n">
        <x:f>'Inputs'!B13</x:f>
        <x:v>4</x:v>
      </x:c>
      <x:c r="C13" s="17" t="n">
        <x:f>IF(ISNUMBER('Inputs'!C13),'Inputs'!C13,"")</x:f>
        <x:v>102.211</x:v>
      </x:c>
      <x:c r="D13" s="17" t="str">
        <x:f>""</x:f>
      </x:c>
      <x:c r="E13" s="17" t="str">
        <x:f>""</x:f>
      </x:c>
      <x:c r="F13" s="17" t="str">
        <x:f>""</x:f>
      </x:c>
      <x:c r="G13" s="17" t="str">
        <x:f>""</x:f>
      </x:c>
      <x:c r="H13" s="25" t="str">
        <x:f>IF(AND(ISNUMBER(E13),ISNUMBER(G13)),E13-G13,"")</x:f>
      </x:c>
      <x:c r="I13" s="25" t="str">
        <x:f>""</x:f>
      </x:c>
      <x:c r="J13" s="27" t="str">
        <x:f>IF(AND(ISNUMBER(H13),ISNUMBER(I13)),H13-I13,"")</x:f>
      </x:c>
      <x:c r="K13" s="28" t="str">
        <x:f>IF(NOT(ISNUMBER(C13)),"Missing / nonnumeric close",IF(ISNUMBER(J13),"MACD ready",IF(ISNUMBER(H13),"MACD ready; signal warming","Warm-up: needs 26 closes")))</x:f>
        <x:v>Warm-up: needs 26 closes</x:v>
      </x:c>
    </x:row>
    <x:row r="14" ht="20" customHeight="1">
      <x:c r="B14" s="16" t="n">
        <x:f>'Inputs'!B14</x:f>
        <x:v>5</x:v>
      </x:c>
      <x:c r="C14" s="17" t="n">
        <x:f>IF(ISNUMBER('Inputs'!C14),'Inputs'!C14,"")</x:f>
        <x:v>102.3135</x:v>
      </x:c>
      <x:c r="D14" s="17" t="str">
        <x:f>""</x:f>
      </x:c>
      <x:c r="E14" s="17" t="str">
        <x:f>""</x:f>
      </x:c>
      <x:c r="F14" s="17" t="str">
        <x:f>""</x:f>
      </x:c>
      <x:c r="G14" s="17" t="str">
        <x:f>""</x:f>
      </x:c>
      <x:c r="H14" s="25" t="str">
        <x:f>IF(AND(ISNUMBER(E14),ISNUMBER(G14)),E14-G14,"")</x:f>
      </x:c>
      <x:c r="I14" s="25" t="str">
        <x:f>""</x:f>
      </x:c>
      <x:c r="J14" s="27" t="str">
        <x:f>IF(AND(ISNUMBER(H14),ISNUMBER(I14)),H14-I14,"")</x:f>
      </x:c>
      <x:c r="K14" s="28" t="str">
        <x:f>IF(NOT(ISNUMBER(C14)),"Missing / nonnumeric close",IF(ISNUMBER(J14),"MACD ready",IF(ISNUMBER(H14),"MACD ready; signal warming","Warm-up: needs 26 closes")))</x:f>
        <x:v>Warm-up: needs 26 closes</x:v>
      </x:c>
    </x:row>
    <x:row r="15" ht="20" customHeight="1">
      <x:c r="B15" s="16" t="n">
        <x:f>'Inputs'!B15</x:f>
        <x:v>6</x:v>
      </x:c>
      <x:c r="C15" s="17" t="n">
        <x:f>IF(ISNUMBER('Inputs'!C15),'Inputs'!C15,"")</x:f>
        <x:v>102.3791</x:v>
      </x:c>
      <x:c r="D15" s="17" t="str">
        <x:f>""</x:f>
      </x:c>
      <x:c r="E15" s="17" t="str">
        <x:f>""</x:f>
      </x:c>
      <x:c r="F15" s="17" t="str">
        <x:f>""</x:f>
      </x:c>
      <x:c r="G15" s="17" t="str">
        <x:f>""</x:f>
      </x:c>
      <x:c r="H15" s="25" t="str">
        <x:f>IF(AND(ISNUMBER(E15),ISNUMBER(G15)),E15-G15,"")</x:f>
      </x:c>
      <x:c r="I15" s="25" t="str">
        <x:f>""</x:f>
      </x:c>
      <x:c r="J15" s="27" t="str">
        <x:f>IF(AND(ISNUMBER(H15),ISNUMBER(I15)),H15-I15,"")</x:f>
      </x:c>
      <x:c r="K15" s="28" t="str">
        <x:f>IF(NOT(ISNUMBER(C15)),"Missing / nonnumeric close",IF(ISNUMBER(J15),"MACD ready",IF(ISNUMBER(H15),"MACD ready; signal warming","Warm-up: needs 26 closes")))</x:f>
        <x:v>Warm-up: needs 26 closes</x:v>
      </x:c>
    </x:row>
    <x:row r="16" ht="20" customHeight="1">
      <x:c r="B16" s="16" t="n">
        <x:f>'Inputs'!B16</x:f>
        <x:v>7</x:v>
      </x:c>
      <x:c r="C16" s="17" t="n">
        <x:f>IF(ISNUMBER('Inputs'!C16),'Inputs'!C16,"")</x:f>
        <x:v>102.4714</x:v>
      </x:c>
      <x:c r="D16" s="17" t="str">
        <x:f>""</x:f>
      </x:c>
      <x:c r="E16" s="17" t="str">
        <x:f>""</x:f>
      </x:c>
      <x:c r="F16" s="17" t="str">
        <x:f>""</x:f>
      </x:c>
      <x:c r="G16" s="17" t="str">
        <x:f>""</x:f>
      </x:c>
      <x:c r="H16" s="25" t="str">
        <x:f>IF(AND(ISNUMBER(E16),ISNUMBER(G16)),E16-G16,"")</x:f>
      </x:c>
      <x:c r="I16" s="25" t="str">
        <x:f>""</x:f>
      </x:c>
      <x:c r="J16" s="27" t="str">
        <x:f>IF(AND(ISNUMBER(H16),ISNUMBER(I16)),H16-I16,"")</x:f>
      </x:c>
      <x:c r="K16" s="28" t="str">
        <x:f>IF(NOT(ISNUMBER(C16)),"Missing / nonnumeric close",IF(ISNUMBER(J16),"MACD ready",IF(ISNUMBER(H16),"MACD ready; signal warming","Warm-up: needs 26 closes")))</x:f>
        <x:v>Warm-up: needs 26 closes</x:v>
      </x:c>
    </x:row>
    <x:row r="17" ht="20" customHeight="1">
      <x:c r="B17" s="16" t="n">
        <x:f>'Inputs'!B17</x:f>
        <x:v>8</x:v>
      </x:c>
      <x:c r="C17" s="17" t="n">
        <x:f>IF(ISNUMBER('Inputs'!C17),'Inputs'!C17,"")</x:f>
        <x:v>102.6399</x:v>
      </x:c>
      <x:c r="D17" s="17" t="str">
        <x:f>""</x:f>
      </x:c>
      <x:c r="E17" s="17" t="str">
        <x:f>""</x:f>
      </x:c>
      <x:c r="F17" s="17" t="str">
        <x:f>""</x:f>
      </x:c>
      <x:c r="G17" s="17" t="str">
        <x:f>""</x:f>
      </x:c>
      <x:c r="H17" s="25" t="str">
        <x:f>IF(AND(ISNUMBER(E17),ISNUMBER(G17)),E17-G17,"")</x:f>
      </x:c>
      <x:c r="I17" s="25" t="str">
        <x:f>""</x:f>
      </x:c>
      <x:c r="J17" s="27" t="str">
        <x:f>IF(AND(ISNUMBER(H17),ISNUMBER(I17)),H17-I17,"")</x:f>
      </x:c>
      <x:c r="K17" s="28" t="str">
        <x:f>IF(NOT(ISNUMBER(C17)),"Missing / nonnumeric close",IF(ISNUMBER(J17),"MACD ready",IF(ISNUMBER(H17),"MACD ready; signal warming","Warm-up: needs 26 closes")))</x:f>
        <x:v>Warm-up: needs 26 closes</x:v>
      </x:c>
    </x:row>
    <x:row r="18" ht="20" customHeight="1">
      <x:c r="B18" s="16" t="n">
        <x:f>'Inputs'!B18</x:f>
        <x:v>9</x:v>
      </x:c>
      <x:c r="C18" s="17" t="n">
        <x:f>IF(ISNUMBER('Inputs'!C18),'Inputs'!C18,"")</x:f>
        <x:v>102.9104</x:v>
      </x:c>
      <x:c r="D18" s="17" t="str">
        <x:f>""</x:f>
      </x:c>
      <x:c r="E18" s="17" t="str">
        <x:f>""</x:f>
      </x:c>
      <x:c r="F18" s="17" t="str">
        <x:f>""</x:f>
      </x:c>
      <x:c r="G18" s="17" t="str">
        <x:f>""</x:f>
      </x:c>
      <x:c r="H18" s="25" t="str">
        <x:f>IF(AND(ISNUMBER(E18),ISNUMBER(G18)),E18-G18,"")</x:f>
      </x:c>
      <x:c r="I18" s="25" t="str">
        <x:f>""</x:f>
      </x:c>
      <x:c r="J18" s="27" t="str">
        <x:f>IF(AND(ISNUMBER(H18),ISNUMBER(I18)),H18-I18,"")</x:f>
      </x:c>
      <x:c r="K18" s="28" t="str">
        <x:f>IF(NOT(ISNUMBER(C18)),"Missing / nonnumeric close",IF(ISNUMBER(J18),"MACD ready",IF(ISNUMBER(H18),"MACD ready; signal warming","Warm-up: needs 26 closes")))</x:f>
        <x:v>Warm-up: needs 26 closes</x:v>
      </x:c>
    </x:row>
    <x:row r="19" ht="20" customHeight="1">
      <x:c r="B19" s="16" t="n">
        <x:f>'Inputs'!B19</x:f>
        <x:v>10</x:v>
      </x:c>
      <x:c r="C19" s="17" t="n">
        <x:f>IF(ISNUMBER('Inputs'!C19),'Inputs'!C19,"")</x:f>
        <x:v>103.2794</x:v>
      </x:c>
      <x:c r="D19" s="17" t="str">
        <x:f>""</x:f>
      </x:c>
      <x:c r="E19" s="17" t="str">
        <x:f>""</x:f>
      </x:c>
      <x:c r="F19" s="17" t="str">
        <x:f>""</x:f>
      </x:c>
      <x:c r="G19" s="17" t="str">
        <x:f>""</x:f>
      </x:c>
      <x:c r="H19" s="25" t="str">
        <x:f>IF(AND(ISNUMBER(E19),ISNUMBER(G19)),E19-G19,"")</x:f>
      </x:c>
      <x:c r="I19" s="25" t="str">
        <x:f>""</x:f>
      </x:c>
      <x:c r="J19" s="27" t="str">
        <x:f>IF(AND(ISNUMBER(H19),ISNUMBER(I19)),H19-I19,"")</x:f>
      </x:c>
      <x:c r="K19" s="28" t="str">
        <x:f>IF(NOT(ISNUMBER(C19)),"Missing / nonnumeric close",IF(ISNUMBER(J19),"MACD ready",IF(ISNUMBER(H19),"MACD ready; signal warming","Warm-up: needs 26 closes")))</x:f>
        <x:v>Warm-up: needs 26 closes</x:v>
      </x:c>
    </x:row>
    <x:row r="20" ht="20" customHeight="1">
      <x:c r="B20" s="16" t="n">
        <x:f>'Inputs'!B20</x:f>
        <x:v>11</x:v>
      </x:c>
      <x:c r="C20" s="17" t="n">
        <x:f>IF(ISNUMBER('Inputs'!C20),'Inputs'!C20,"")</x:f>
        <x:v>103.7144</x:v>
      </x:c>
      <x:c r="D20" s="17" t="str">
        <x:f>""</x:f>
      </x:c>
      <x:c r="E20" s="17" t="str">
        <x:f>""</x:f>
      </x:c>
      <x:c r="F20" s="17" t="str">
        <x:f>""</x:f>
      </x:c>
      <x:c r="G20" s="17" t="str">
        <x:f>""</x:f>
      </x:c>
      <x:c r="H20" s="25" t="str">
        <x:f>IF(AND(ISNUMBER(E20),ISNUMBER(G20)),E20-G20,"")</x:f>
      </x:c>
      <x:c r="I20" s="25" t="str">
        <x:f>""</x:f>
      </x:c>
      <x:c r="J20" s="27" t="str">
        <x:f>IF(AND(ISNUMBER(H20),ISNUMBER(I20)),H20-I20,"")</x:f>
      </x:c>
      <x:c r="K20" s="28" t="str">
        <x:f>IF(NOT(ISNUMBER(C20)),"Missing / nonnumeric close",IF(ISNUMBER(J20),"MACD ready",IF(ISNUMBER(H20),"MACD ready; signal warming","Warm-up: needs 26 closes")))</x:f>
        <x:v>Warm-up: needs 26 closes</x:v>
      </x:c>
    </x:row>
    <x:row r="21" ht="20" customHeight="1">
      <x:c r="B21" s="16" t="n">
        <x:f>'Inputs'!B21</x:f>
        <x:v>12</x:v>
      </x:c>
      <x:c r="C21" s="17" t="n">
        <x:f>IF(ISNUMBER('Inputs'!C21),'Inputs'!C21,"")</x:f>
        <x:v>104.1588</x:v>
      </x:c>
      <x:c r="D21" s="17" t="n">
        <x:f>IF(COUNT(C10:C21)=12,AVERAGE(C10:C21),"")</x:f>
        <x:v>102.56928333333333</x:v>
      </x:c>
      <x:c r="E21" s="17" t="n">
        <x:f>IF(ISNUMBER(C21),IF(ISNUMBER(E20),E20+2/(12+1)*(C21-E20),D21),"")</x:f>
        <x:v>102.56928333333333</x:v>
      </x:c>
      <x:c r="F21" s="17" t="str">
        <x:f>""</x:f>
      </x:c>
      <x:c r="G21" s="17" t="str">
        <x:f>""</x:f>
      </x:c>
      <x:c r="H21" s="25" t="str">
        <x:f>IF(AND(ISNUMBER(E21),ISNUMBER(G21)),E21-G21,"")</x:f>
      </x:c>
      <x:c r="I21" s="25" t="str">
        <x:f>""</x:f>
      </x:c>
      <x:c r="J21" s="27" t="str">
        <x:f>IF(AND(ISNUMBER(H21),ISNUMBER(I21)),H21-I21,"")</x:f>
      </x:c>
      <x:c r="K21" s="28" t="str">
        <x:f>IF(NOT(ISNUMBER(C21)),"Missing / nonnumeric close",IF(ISNUMBER(J21),"MACD ready",IF(ISNUMBER(H21),"MACD ready; signal warming","Warm-up: needs 26 closes")))</x:f>
        <x:v>Warm-up: needs 26 closes</x:v>
      </x:c>
    </x:row>
    <x:row r="22" ht="20" customHeight="1">
      <x:c r="B22" s="16" t="n">
        <x:f>'Inputs'!B22</x:f>
        <x:v>13</x:v>
      </x:c>
      <x:c r="C22" s="17" t="n">
        <x:f>IF(ISNUMBER('Inputs'!C22),'Inputs'!C22,"")</x:f>
        <x:v>104.5418</x:v>
      </x:c>
      <x:c r="D22" s="17" t="n">
        <x:f>IF(COUNT(C11:C22)=12,AVERAGE(C11:C22),"")</x:f>
        <x:v>102.85609999999998</x:v>
      </x:c>
      <x:c r="E22" s="17" t="n">
        <x:f>IF(ISNUMBER(C22),IF(ISNUMBER(E21),E21+2/(12+1)*(C22-E21),D22),"")</x:f>
        <x:v>102.87274743589744</x:v>
      </x:c>
      <x:c r="F22" s="17" t="str">
        <x:f>""</x:f>
      </x:c>
      <x:c r="G22" s="17" t="str">
        <x:f>""</x:f>
      </x:c>
      <x:c r="H22" s="25" t="str">
        <x:f>IF(AND(ISNUMBER(E22),ISNUMBER(G22)),E22-G22,"")</x:f>
      </x:c>
      <x:c r="I22" s="25" t="str">
        <x:f>""</x:f>
      </x:c>
      <x:c r="J22" s="27" t="str">
        <x:f>IF(AND(ISNUMBER(H22),ISNUMBER(I22)),H22-I22,"")</x:f>
      </x:c>
      <x:c r="K22" s="28" t="str">
        <x:f>IF(NOT(ISNUMBER(C22)),"Missing / nonnumeric close",IF(ISNUMBER(J22),"MACD ready",IF(ISNUMBER(H22),"MACD ready; signal warming","Warm-up: needs 26 closes")))</x:f>
        <x:v>Warm-up: needs 26 closes</x:v>
      </x:c>
    </x:row>
    <x:row r="23" ht="20" customHeight="1">
      <x:c r="B23" s="16" t="n">
        <x:f>'Inputs'!B23</x:f>
        <x:v>14</x:v>
      </x:c>
      <x:c r="C23" s="17" t="n">
        <x:f>IF(ISNUMBER('Inputs'!C23),'Inputs'!C23,"")</x:f>
        <x:v>104.7907</x:v>
      </x:c>
      <x:c r="D23" s="17" t="n">
        <x:f>IF(COUNT(C12:C23)=12,AVERAGE(C12:C23),"")</x:f>
        <x:v>103.11809166666666</x:v>
      </x:c>
      <x:c r="E23" s="17" t="n">
        <x:f>IF(ISNUMBER(C23),IF(ISNUMBER(E22),E22+2/(12+1)*(C23-E22),D23),"")</x:f>
        <x:v>103.16781706114399</x:v>
      </x:c>
      <x:c r="F23" s="17" t="str">
        <x:f>""</x:f>
      </x:c>
      <x:c r="G23" s="17" t="str">
        <x:f>""</x:f>
      </x:c>
      <x:c r="H23" s="25" t="str">
        <x:f>IF(AND(ISNUMBER(E23),ISNUMBER(G23)),E23-G23,"")</x:f>
      </x:c>
      <x:c r="I23" s="25" t="str">
        <x:f>""</x:f>
      </x:c>
      <x:c r="J23" s="27" t="str">
        <x:f>IF(AND(ISNUMBER(H23),ISNUMBER(I23)),H23-I23,"")</x:f>
      </x:c>
      <x:c r="K23" s="28" t="str">
        <x:f>IF(NOT(ISNUMBER(C23)),"Missing / nonnumeric close",IF(ISNUMBER(J23),"MACD ready",IF(ISNUMBER(H23),"MACD ready; signal warming","Warm-up: needs 26 closes")))</x:f>
        <x:v>Warm-up: needs 26 closes</x:v>
      </x:c>
    </x:row>
    <x:row r="24" ht="20" customHeight="1">
      <x:c r="B24" s="16" t="n">
        <x:f>'Inputs'!B24</x:f>
        <x:v>15</x:v>
      </x:c>
      <x:c r="C24" s="17" t="n">
        <x:f>IF(ISNUMBER('Inputs'!C24),'Inputs'!C24,"")</x:f>
        <x:v>104.8444</x:v>
      </x:c>
      <x:c r="D24" s="17" t="n">
        <x:f>IF(COUNT(C13:C24)=12,AVERAGE(C13:C24),"")</x:f>
        <x:v>103.35456666666666</x:v>
      </x:c>
      <x:c r="E24" s="17" t="n">
        <x:f>IF(ISNUMBER(C24),IF(ISNUMBER(E23),E23+2/(12+1)*(C24-E23),D24),"")</x:f>
        <x:v>103.42575289789107</x:v>
      </x:c>
      <x:c r="F24" s="17" t="str">
        <x:f>""</x:f>
      </x:c>
      <x:c r="G24" s="17" t="str">
        <x:f>""</x:f>
      </x:c>
      <x:c r="H24" s="25" t="str">
        <x:f>IF(AND(ISNUMBER(E24),ISNUMBER(G24)),E24-G24,"")</x:f>
      </x:c>
      <x:c r="I24" s="25" t="str">
        <x:f>""</x:f>
      </x:c>
      <x:c r="J24" s="27" t="str">
        <x:f>IF(AND(ISNUMBER(H24),ISNUMBER(I24)),H24-I24,"")</x:f>
      </x:c>
      <x:c r="K24" s="28" t="str">
        <x:f>IF(NOT(ISNUMBER(C24)),"Missing / nonnumeric close",IF(ISNUMBER(J24),"MACD ready",IF(ISNUMBER(H24),"MACD ready; signal warming","Warm-up: needs 26 closes")))</x:f>
        <x:v>Warm-up: needs 26 closes</x:v>
      </x:c>
    </x:row>
    <x:row r="25" ht="20" customHeight="1">
      <x:c r="B25" s="16" t="n">
        <x:f>'Inputs'!B25</x:f>
        <x:v>16</x:v>
      </x:c>
      <x:c r="C25" s="17" t="n">
        <x:f>IF(ISNUMBER('Inputs'!C25),'Inputs'!C25,"")</x:f>
        <x:v>104.6645</x:v>
      </x:c>
      <x:c r="D25" s="17" t="n">
        <x:f>IF(COUNT(C14:C25)=12,AVERAGE(C14:C25),"")</x:f>
        <x:v>103.559025</x:v>
      </x:c>
      <x:c r="E25" s="17" t="n">
        <x:f>IF(ISNUMBER(C25),IF(ISNUMBER(E24),E24+2/(12+1)*(C25-E24),D25),"")</x:f>
        <x:v>103.6163293751386</x:v>
      </x:c>
      <x:c r="F25" s="17" t="str">
        <x:f>""</x:f>
      </x:c>
      <x:c r="G25" s="17" t="str">
        <x:f>""</x:f>
      </x:c>
      <x:c r="H25" s="25" t="str">
        <x:f>IF(AND(ISNUMBER(E25),ISNUMBER(G25)),E25-G25,"")</x:f>
      </x:c>
      <x:c r="I25" s="25" t="str">
        <x:f>""</x:f>
      </x:c>
      <x:c r="J25" s="27" t="str">
        <x:f>IF(AND(ISNUMBER(H25),ISNUMBER(I25)),H25-I25,"")</x:f>
      </x:c>
      <x:c r="K25" s="28" t="str">
        <x:f>IF(NOT(ISNUMBER(C25)),"Missing / nonnumeric close",IF(ISNUMBER(J25),"MACD ready",IF(ISNUMBER(H25),"MACD ready; signal warming","Warm-up: needs 26 closes")))</x:f>
        <x:v>Warm-up: needs 26 closes</x:v>
      </x:c>
    </x:row>
    <x:row r="26" ht="20" customHeight="1">
      <x:c r="B26" s="16" t="n">
        <x:f>'Inputs'!B26</x:f>
        <x:v>17</x:v>
      </x:c>
      <x:c r="C26" s="17" t="n">
        <x:f>IF(ISNUMBER('Inputs'!C26),'Inputs'!C26,"")</x:f>
        <x:v>104.2434</x:v>
      </x:c>
      <x:c r="D26" s="17" t="n">
        <x:f>IF(COUNT(C15:C26)=12,AVERAGE(C15:C26),"")</x:f>
        <x:v>103.71985000000001</x:v>
      </x:c>
      <x:c r="E26" s="17" t="n">
        <x:f>IF(ISNUMBER(C26),IF(ISNUMBER(E25),E25+2/(12+1)*(C26-E25),D26),"")</x:f>
        <x:v>103.71280177896344</x:v>
      </x:c>
      <x:c r="F26" s="17" t="str">
        <x:f>""</x:f>
      </x:c>
      <x:c r="G26" s="17" t="str">
        <x:f>""</x:f>
      </x:c>
      <x:c r="H26" s="25" t="str">
        <x:f>IF(AND(ISNUMBER(E26),ISNUMBER(G26)),E26-G26,"")</x:f>
      </x:c>
      <x:c r="I26" s="25" t="str">
        <x:f>""</x:f>
      </x:c>
      <x:c r="J26" s="27" t="str">
        <x:f>IF(AND(ISNUMBER(H26),ISNUMBER(I26)),H26-I26,"")</x:f>
      </x:c>
      <x:c r="K26" s="28" t="str">
        <x:f>IF(NOT(ISNUMBER(C26)),"Missing / nonnumeric close",IF(ISNUMBER(J26),"MACD ready",IF(ISNUMBER(H26),"MACD ready; signal warming","Warm-up: needs 26 closes")))</x:f>
        <x:v>Warm-up: needs 26 closes</x:v>
      </x:c>
    </x:row>
    <x:row r="27" ht="20" customHeight="1">
      <x:c r="B27" s="16" t="n">
        <x:f>'Inputs'!B27</x:f>
        <x:v>18</x:v>
      </x:c>
      <x:c r="C27" s="17" t="n">
        <x:f>IF(ISNUMBER('Inputs'!C27),'Inputs'!C27,"")</x:f>
        <x:v>103.6071</x:v>
      </x:c>
      <x:c r="D27" s="17" t="n">
        <x:f>IF(COUNT(C16:C27)=12,AVERAGE(C16:C27),"")</x:f>
        <x:v>103.82218333333333</x:v>
      </x:c>
      <x:c r="E27" s="17" t="n">
        <x:f>IF(ISNUMBER(C27),IF(ISNUMBER(E26),E26+2/(12+1)*(C27-E26),D27),"")</x:f>
        <x:v>103.69653996681522</x:v>
      </x:c>
      <x:c r="F27" s="17" t="str">
        <x:f>""</x:f>
      </x:c>
      <x:c r="G27" s="17" t="str">
        <x:f>""</x:f>
      </x:c>
      <x:c r="H27" s="25" t="str">
        <x:f>IF(AND(ISNUMBER(E27),ISNUMBER(G27)),E27-G27,"")</x:f>
      </x:c>
      <x:c r="I27" s="25" t="str">
        <x:f>""</x:f>
      </x:c>
      <x:c r="J27" s="27" t="str">
        <x:f>IF(AND(ISNUMBER(H27),ISNUMBER(I27)),H27-I27,"")</x:f>
      </x:c>
      <x:c r="K27" s="28" t="str">
        <x:f>IF(NOT(ISNUMBER(C27)),"Missing / nonnumeric close",IF(ISNUMBER(J27),"MACD ready",IF(ISNUMBER(H27),"MACD ready; signal warming","Warm-up: needs 26 closes")))</x:f>
        <x:v>Warm-up: needs 26 closes</x:v>
      </x:c>
    </x:row>
    <x:row r="28" ht="20" customHeight="1">
      <x:c r="B28" s="16" t="n">
        <x:f>'Inputs'!B28</x:f>
        <x:v>19</x:v>
      </x:c>
      <x:c r="C28" s="17" t="n">
        <x:f>IF(ISNUMBER('Inputs'!C28),'Inputs'!C28,"")</x:f>
        <x:v>102.8129</x:v>
      </x:c>
      <x:c r="D28" s="17" t="n">
        <x:f>IF(COUNT(C17:C28)=12,AVERAGE(C17:C28),"")</x:f>
        <x:v>103.85064166666665</x:v>
      </x:c>
      <x:c r="E28" s="17" t="n">
        <x:f>IF(ISNUMBER(C28),IF(ISNUMBER(E27),E27+2/(12+1)*(C28-E27),D28),"")</x:f>
        <x:v>103.56059535653596</x:v>
      </x:c>
      <x:c r="F28" s="17" t="str">
        <x:f>""</x:f>
      </x:c>
      <x:c r="G28" s="17" t="str">
        <x:f>""</x:f>
      </x:c>
      <x:c r="H28" s="25" t="str">
        <x:f>IF(AND(ISNUMBER(E28),ISNUMBER(G28)),E28-G28,"")</x:f>
      </x:c>
      <x:c r="I28" s="25" t="str">
        <x:f>""</x:f>
      </x:c>
      <x:c r="J28" s="27" t="str">
        <x:f>IF(AND(ISNUMBER(H28),ISNUMBER(I28)),H28-I28,"")</x:f>
      </x:c>
      <x:c r="K28" s="28" t="str">
        <x:f>IF(NOT(ISNUMBER(C28)),"Missing / nonnumeric close",IF(ISNUMBER(J28),"MACD ready",IF(ISNUMBER(H28),"MACD ready; signal warming","Warm-up: needs 26 closes")))</x:f>
        <x:v>Warm-up: needs 26 closes</x:v>
      </x:c>
    </x:row>
    <x:row r="29" ht="20" customHeight="1">
      <x:c r="B29" s="16" t="n">
        <x:f>'Inputs'!B29</x:f>
        <x:v>20</x:v>
      </x:c>
      <x:c r="C29" s="17" t="n">
        <x:f>IF(ISNUMBER('Inputs'!C29),'Inputs'!C29,"")</x:f>
        <x:v>101.9409</x:v>
      </x:c>
      <x:c r="D29" s="17" t="n">
        <x:f>IF(COUNT(C18:C29)=12,AVERAGE(C18:C29),"")</x:f>
        <x:v>103.79239166666666</x:v>
      </x:c>
      <x:c r="E29" s="17" t="n">
        <x:f>IF(ISNUMBER(C29),IF(ISNUMBER(E28),E28+2/(12+1)*(C29-E28),D29),"")</x:f>
        <x:v>103.31141145553042</x:v>
      </x:c>
      <x:c r="F29" s="17" t="str">
        <x:f>""</x:f>
      </x:c>
      <x:c r="G29" s="17" t="str">
        <x:f>""</x:f>
      </x:c>
      <x:c r="H29" s="25" t="str">
        <x:f>IF(AND(ISNUMBER(E29),ISNUMBER(G29)),E29-G29,"")</x:f>
      </x:c>
      <x:c r="I29" s="25" t="str">
        <x:f>""</x:f>
      </x:c>
      <x:c r="J29" s="27" t="str">
        <x:f>IF(AND(ISNUMBER(H29),ISNUMBER(I29)),H29-I29,"")</x:f>
      </x:c>
      <x:c r="K29" s="28" t="str">
        <x:f>IF(NOT(ISNUMBER(C29)),"Missing / nonnumeric close",IF(ISNUMBER(J29),"MACD ready",IF(ISNUMBER(H29),"MACD ready; signal warming","Warm-up: needs 26 closes")))</x:f>
        <x:v>Warm-up: needs 26 closes</x:v>
      </x:c>
    </x:row>
    <x:row r="30" ht="20" customHeight="1">
      <x:c r="B30" s="16" t="n">
        <x:f>'Inputs'!B30</x:f>
        <x:v>21</x:v>
      </x:c>
      <x:c r="C30" s="17" t="n">
        <x:f>IF(ISNUMBER('Inputs'!C30),'Inputs'!C30,"")</x:f>
        <x:v>101.0829</x:v>
      </x:c>
      <x:c r="D30" s="17" t="n">
        <x:f>IF(COUNT(C19:C30)=12,AVERAGE(C19:C30),"")</x:f>
        <x:v>103.6401</x:v>
      </x:c>
      <x:c r="E30" s="17" t="n">
        <x:f>IF(ISNUMBER(C30),IF(ISNUMBER(E29),E29+2/(12+1)*(C30-E29),D30),"")</x:f>
        <x:v>102.96856353929496</x:v>
      </x:c>
      <x:c r="F30" s="17" t="str">
        <x:f>""</x:f>
      </x:c>
      <x:c r="G30" s="17" t="str">
        <x:f>""</x:f>
      </x:c>
      <x:c r="H30" s="25" t="str">
        <x:f>IF(AND(ISNUMBER(E30),ISNUMBER(G30)),E30-G30,"")</x:f>
      </x:c>
      <x:c r="I30" s="25" t="str">
        <x:f>""</x:f>
      </x:c>
      <x:c r="J30" s="27" t="str">
        <x:f>IF(AND(ISNUMBER(H30),ISNUMBER(I30)),H30-I30,"")</x:f>
      </x:c>
      <x:c r="K30" s="28" t="str">
        <x:f>IF(NOT(ISNUMBER(C30)),"Missing / nonnumeric close",IF(ISNUMBER(J30),"MACD ready",IF(ISNUMBER(H30),"MACD ready; signal warming","Warm-up: needs 26 closes")))</x:f>
        <x:v>Warm-up: needs 26 closes</x:v>
      </x:c>
    </x:row>
    <x:row r="31" ht="20" customHeight="1">
      <x:c r="B31" s="16" t="n">
        <x:f>'Inputs'!B31</x:f>
        <x:v>22</x:v>
      </x:c>
      <x:c r="C31" s="17" t="n">
        <x:f>IF(ISNUMBER('Inputs'!C31),'Inputs'!C31,"")</x:f>
        <x:v>100.3286</x:v>
      </x:c>
      <x:c r="D31" s="17" t="n">
        <x:f>IF(COUNT(C20:C31)=12,AVERAGE(C20:C31),"")</x:f>
        <x:v>103.39419999999997</x:v>
      </x:c>
      <x:c r="E31" s="17" t="n">
        <x:f>IF(ISNUMBER(C31),IF(ISNUMBER(E30),E30+2/(12+1)*(C31-E30),D31),"")</x:f>
        <x:v>102.56241530248035</x:v>
      </x:c>
      <x:c r="F31" s="17" t="str">
        <x:f>""</x:f>
      </x:c>
      <x:c r="G31" s="17" t="str">
        <x:f>""</x:f>
      </x:c>
      <x:c r="H31" s="25" t="str">
        <x:f>IF(AND(ISNUMBER(E31),ISNUMBER(G31)),E31-G31,"")</x:f>
      </x:c>
      <x:c r="I31" s="25" t="str">
        <x:f>""</x:f>
      </x:c>
      <x:c r="J31" s="27" t="str">
        <x:f>IF(AND(ISNUMBER(H31),ISNUMBER(I31)),H31-I31,"")</x:f>
      </x:c>
      <x:c r="K31" s="28" t="str">
        <x:f>IF(NOT(ISNUMBER(C31)),"Missing / nonnumeric close",IF(ISNUMBER(J31),"MACD ready",IF(ISNUMBER(H31),"MACD ready; signal warming","Warm-up: needs 26 closes")))</x:f>
        <x:v>Warm-up: needs 26 closes</x:v>
      </x:c>
    </x:row>
    <x:row r="32" ht="20" customHeight="1">
      <x:c r="B32" s="16" t="n">
        <x:f>'Inputs'!B32</x:f>
        <x:v>23</x:v>
      </x:c>
      <x:c r="C32" s="17" t="n">
        <x:f>IF(ISNUMBER('Inputs'!C32),'Inputs'!C32,"")</x:f>
        <x:v>99.7524</x:v>
      </x:c>
      <x:c r="D32" s="17" t="n">
        <x:f>IF(COUNT(C21:C32)=12,AVERAGE(C21:C32),"")</x:f>
        <x:v>103.06403333333333</x:v>
      </x:c>
      <x:c r="E32" s="17" t="n">
        <x:f>IF(ISNUMBER(C32),IF(ISNUMBER(E31),E31+2/(12+1)*(C32-E31),D32),"")</x:f>
        <x:v>102.13010525594491</x:v>
      </x:c>
      <x:c r="F32" s="17" t="str">
        <x:f>""</x:f>
      </x:c>
      <x:c r="G32" s="17" t="str">
        <x:f>""</x:f>
      </x:c>
      <x:c r="H32" s="25" t="str">
        <x:f>IF(AND(ISNUMBER(E32),ISNUMBER(G32)),E32-G32,"")</x:f>
      </x:c>
      <x:c r="I32" s="25" t="str">
        <x:f>""</x:f>
      </x:c>
      <x:c r="J32" s="27" t="str">
        <x:f>IF(AND(ISNUMBER(H32),ISNUMBER(I32)),H32-I32,"")</x:f>
      </x:c>
      <x:c r="K32" s="28" t="str">
        <x:f>IF(NOT(ISNUMBER(C32)),"Missing / nonnumeric close",IF(ISNUMBER(J32),"MACD ready",IF(ISNUMBER(H32),"MACD ready; signal warming","Warm-up: needs 26 closes")))</x:f>
        <x:v>Warm-up: needs 26 closes</x:v>
      </x:c>
    </x:row>
    <x:row r="33" ht="20" customHeight="1">
      <x:c r="B33" s="16" t="n">
        <x:f>'Inputs'!B33</x:f>
        <x:v>24</x:v>
      </x:c>
      <x:c r="C33" s="17" t="n">
        <x:f>IF(ISNUMBER('Inputs'!C33),'Inputs'!C33,"")</x:f>
        <x:v>99.4026</x:v>
      </x:c>
      <x:c r="D33" s="17" t="n">
        <x:f>IF(COUNT(C22:C33)=12,AVERAGE(C22:C33),"")</x:f>
        <x:v>102.66768333333334</x:v>
      </x:c>
      <x:c r="E33" s="17" t="n">
        <x:f>IF(ISNUMBER(C33),IF(ISNUMBER(E32),E32+2/(12+1)*(C33-E32),D33),"")</x:f>
        <x:v>101.71048906272262</x:v>
      </x:c>
      <x:c r="F33" s="17" t="str">
        <x:f>""</x:f>
      </x:c>
      <x:c r="G33" s="17" t="str">
        <x:f>""</x:f>
      </x:c>
      <x:c r="H33" s="25" t="str">
        <x:f>IF(AND(ISNUMBER(E33),ISNUMBER(G33)),E33-G33,"")</x:f>
      </x:c>
      <x:c r="I33" s="25" t="str">
        <x:f>""</x:f>
      </x:c>
      <x:c r="J33" s="27" t="str">
        <x:f>IF(AND(ISNUMBER(H33),ISNUMBER(I33)),H33-I33,"")</x:f>
      </x:c>
      <x:c r="K33" s="28" t="str">
        <x:f>IF(NOT(ISNUMBER(C33)),"Missing / nonnumeric close",IF(ISNUMBER(J33),"MACD ready",IF(ISNUMBER(H33),"MACD ready; signal warming","Warm-up: needs 26 closes")))</x:f>
        <x:v>Warm-up: needs 26 closes</x:v>
      </x:c>
    </x:row>
    <x:row r="34" ht="20" customHeight="1">
      <x:c r="B34" s="16" t="n">
        <x:f>'Inputs'!B34</x:f>
        <x:v>25</x:v>
      </x:c>
      <x:c r="C34" s="17" t="n">
        <x:f>IF(ISNUMBER('Inputs'!C34),'Inputs'!C34,"")</x:f>
        <x:v>99.2953</x:v>
      </x:c>
      <x:c r="D34" s="17" t="n">
        <x:f>IF(COUNT(C23:C34)=12,AVERAGE(C23:C34),"")</x:f>
        <x:v>102.23047500000001</x:v>
      </x:c>
      <x:c r="E34" s="17" t="n">
        <x:f>IF(ISNUMBER(C34),IF(ISNUMBER(E33),E33+2/(12+1)*(C34-E33),D34),"")</x:f>
        <x:v>101.33892151461144</x:v>
      </x:c>
      <x:c r="F34" s="17" t="str">
        <x:f>""</x:f>
      </x:c>
      <x:c r="G34" s="17" t="str">
        <x:f>""</x:f>
      </x:c>
      <x:c r="H34" s="25" t="str">
        <x:f>IF(AND(ISNUMBER(E34),ISNUMBER(G34)),E34-G34,"")</x:f>
      </x:c>
      <x:c r="I34" s="25" t="str">
        <x:f>""</x:f>
      </x:c>
      <x:c r="J34" s="27" t="str">
        <x:f>IF(AND(ISNUMBER(H34),ISNUMBER(I34)),H34-I34,"")</x:f>
      </x:c>
      <x:c r="K34" s="28" t="str">
        <x:f>IF(NOT(ISNUMBER(C34)),"Missing / nonnumeric close",IF(ISNUMBER(J34),"MACD ready",IF(ISNUMBER(H34),"MACD ready; signal warming","Warm-up: needs 26 closes")))</x:f>
        <x:v>Warm-up: needs 26 closes</x:v>
      </x:c>
    </x:row>
    <x:row r="35" ht="20" customHeight="1">
      <x:c r="B35" s="16" t="n">
        <x:f>'Inputs'!B35</x:f>
        <x:v>26</x:v>
      </x:c>
      <x:c r="C35" s="17" t="n">
        <x:f>IF(ISNUMBER('Inputs'!C35),'Inputs'!C35,"")</x:f>
        <x:v>99.413</x:v>
      </x:c>
      <x:c r="D35" s="17" t="n">
        <x:f>IF(COUNT(C24:C35)=12,AVERAGE(C24:C35),"")</x:f>
        <x:v>101.78233333333333</x:v>
      </x:c>
      <x:c r="E35" s="17" t="n">
        <x:f>IF(ISNUMBER(C35),IF(ISNUMBER(E34),E34+2/(12+1)*(C35-E34),D35),"")</x:f>
        <x:v>101.04262589697892</x:v>
      </x:c>
      <x:c r="F35" s="17" t="n">
        <x:f>IF(COUNT(C10:C35)=26,AVERAGE(C10:C35),"")</x:f>
        <x:v>102.36738076923073</x:v>
      </x:c>
      <x:c r="G35" s="17" t="n">
        <x:f>IF(ISNUMBER(C35),IF(ISNUMBER(G34),G34+2/(26+1)*(C35-G34),F35),"")</x:f>
        <x:v>102.36738076923073</x:v>
      </x:c>
      <x:c r="H35" s="25" t="n">
        <x:f>IF(AND(ISNUMBER(E35),ISNUMBER(G35)),E35-G35,"")</x:f>
        <x:v>-1.324754872251816</x:v>
      </x:c>
      <x:c r="I35" s="25" t="str">
        <x:f>""</x:f>
      </x:c>
      <x:c r="J35" s="27" t="str">
        <x:f>IF(AND(ISNUMBER(H35),ISNUMBER(I35)),H35-I35,"")</x:f>
      </x:c>
      <x:c r="K35" s="28" t="str">
        <x:f>IF(NOT(ISNUMBER(C35)),"Missing / nonnumeric close",IF(ISNUMBER(J35),"MACD ready",IF(ISNUMBER(H35),"MACD ready; signal warming","Warm-up: needs 26 closes")))</x:f>
        <x:v>MACD ready; signal warming</x:v>
      </x:c>
    </x:row>
    <x:row r="36" ht="20" customHeight="1">
      <x:c r="B36" s="16" t="n">
        <x:f>'Inputs'!B36</x:f>
        <x:v>27</x:v>
      </x:c>
      <x:c r="C36" s="17" t="n">
        <x:f>IF(ISNUMBER('Inputs'!C36),'Inputs'!C36,"")</x:f>
        <x:v>99.7095</x:v>
      </x:c>
      <x:c r="D36" s="17" t="n">
        <x:f>IF(COUNT(C25:C36)=12,AVERAGE(C25:C36),"")</x:f>
        <x:v>101.35442499999999</x:v>
      </x:c>
      <x:c r="E36" s="17" t="n">
        <x:f>IF(ISNUMBER(C36),IF(ISNUMBER(E35),E35+2/(12+1)*(C36-E35),D36),"")</x:f>
        <x:v>100.83752960513601</x:v>
      </x:c>
      <x:c r="F36" s="17" t="n">
        <x:f>IF(COUNT(C11:C36)=26,AVERAGE(C11:C36),"")</x:f>
        <x:v>102.31389999999998</x:v>
      </x:c>
      <x:c r="G36" s="17" t="n">
        <x:f>IF(ISNUMBER(C36),IF(ISNUMBER(G35),G35+2/(26+1)*(C36-G35),F36),"")</x:f>
        <x:v>102.17050071225069</x:v>
      </x:c>
      <x:c r="H36" s="25" t="n">
        <x:f>IF(AND(ISNUMBER(E36),ISNUMBER(G36)),E36-G36,"")</x:f>
        <x:v>-1.3329711071146733</x:v>
      </x:c>
      <x:c r="I36" s="25" t="str">
        <x:f>""</x:f>
      </x:c>
      <x:c r="J36" s="27" t="str">
        <x:f>IF(AND(ISNUMBER(H36),ISNUMBER(I36)),H36-I36,"")</x:f>
      </x:c>
      <x:c r="K36" s="28" t="str">
        <x:f>IF(NOT(ISNUMBER(C36)),"Missing / nonnumeric close",IF(ISNUMBER(J36),"MACD ready",IF(ISNUMBER(H36),"MACD ready; signal warming","Warm-up: needs 26 closes")))</x:f>
        <x:v>MACD ready; signal warming</x:v>
      </x:c>
    </x:row>
    <x:row r="37" ht="20" customHeight="1">
      <x:c r="B37" s="16" t="n">
        <x:f>'Inputs'!B37</x:f>
        <x:v>28</x:v>
      </x:c>
      <x:c r="C37" s="17" t="n">
        <x:f>IF(ISNUMBER('Inputs'!C37),'Inputs'!C37,"")</x:f>
        <x:v>100.1188</x:v>
      </x:c>
      <x:c r="D37" s="17" t="n">
        <x:f>IF(COUNT(C26:C37)=12,AVERAGE(C26:C37),"")</x:f>
        <x:v>100.97561666666667</x:v>
      </x:c>
      <x:c r="E37" s="17" t="n">
        <x:f>IF(ISNUMBER(C37),IF(ISNUMBER(E36),E36+2/(12+1)*(C37-E36),D37),"")</x:f>
        <x:v>100.72695581973048</x:v>
      </x:c>
      <x:c r="F37" s="17" t="n">
        <x:f>IF(COUNT(C12:C37)=26,AVERAGE(C12:C37),"")</x:f>
        <x:v>102.25513076923075</x:v>
      </x:c>
      <x:c r="G37" s="17" t="n">
        <x:f>IF(ISNUMBER(C37),IF(ISNUMBER(G36),G36+2/(26+1)*(C37-G36),F37),"")</x:f>
        <x:v>102.0185228817136</x:v>
      </x:c>
      <x:c r="H37" s="25" t="n">
        <x:f>IF(AND(ISNUMBER(E37),ISNUMBER(G37)),E37-G37,"")</x:f>
        <x:v>-1.291567061983116</x:v>
      </x:c>
      <x:c r="I37" s="25" t="str">
        <x:f>""</x:f>
      </x:c>
      <x:c r="J37" s="27" t="str">
        <x:f>IF(AND(ISNUMBER(H37),ISNUMBER(I37)),H37-I37,"")</x:f>
      </x:c>
      <x:c r="K37" s="28" t="str">
        <x:f>IF(NOT(ISNUMBER(C37)),"Missing / nonnumeric close",IF(ISNUMBER(J37),"MACD ready",IF(ISNUMBER(H37),"MACD ready; signal warming","Warm-up: needs 26 closes")))</x:f>
        <x:v>MACD ready; signal warming</x:v>
      </x:c>
    </x:row>
    <x:row r="38" ht="20" customHeight="1">
      <x:c r="B38" s="16" t="n">
        <x:f>'Inputs'!B38</x:f>
        <x:v>29</x:v>
      </x:c>
      <x:c r="C38" s="17" t="n">
        <x:f>IF(ISNUMBER('Inputs'!C38),'Inputs'!C38,"")</x:f>
        <x:v>100.5674</x:v>
      </x:c>
      <x:c r="D38" s="17" t="n">
        <x:f>IF(COUNT(C27:C38)=12,AVERAGE(C27:C38),"")</x:f>
        <x:v>100.66928333333334</x:v>
      </x:c>
      <x:c r="E38" s="17" t="n">
        <x:f>IF(ISNUMBER(C38),IF(ISNUMBER(E37),E37+2/(12+1)*(C38-E37),D38),"")</x:f>
        <x:v>100.70240877054117</x:v>
      </x:c>
      <x:c r="F38" s="17" t="n">
        <x:f>IF(COUNT(C13:C38)=26,AVERAGE(C13:C38),"")</x:f>
        <x:v>102.19977307692308</x:v>
      </x:c>
      <x:c r="G38" s="17" t="n">
        <x:f>IF(ISNUMBER(C38),IF(ISNUMBER(G37),G37+2/(26+1)*(C38-G37),F38),"")</x:f>
        <x:v>101.91103229788295</x:v>
      </x:c>
      <x:c r="H38" s="25" t="n">
        <x:f>IF(AND(ISNUMBER(E38),ISNUMBER(G38)),E38-G38,"")</x:f>
        <x:v>-1.2086235273417856</x:v>
      </x:c>
      <x:c r="I38" s="25" t="str">
        <x:f>""</x:f>
      </x:c>
      <x:c r="J38" s="27" t="str">
        <x:f>IF(AND(ISNUMBER(H38),ISNUMBER(I38)),H38-I38,"")</x:f>
      </x:c>
      <x:c r="K38" s="28" t="str">
        <x:f>IF(NOT(ISNUMBER(C38)),"Missing / nonnumeric close",IF(ISNUMBER(J38),"MACD ready",IF(ISNUMBER(H38),"MACD ready; signal warming","Warm-up: needs 26 closes")))</x:f>
        <x:v>MACD ready; signal warming</x:v>
      </x:c>
    </x:row>
    <x:row r="39" ht="20" customHeight="1">
      <x:c r="B39" s="16" t="n">
        <x:f>'Inputs'!B39</x:f>
        <x:v>30</x:v>
      </x:c>
      <x:c r="C39" s="17" t="n">
        <x:f>IF(ISNUMBER('Inputs'!C39),'Inputs'!C39,"")</x:f>
        <x:v>100.9875</x:v>
      </x:c>
      <x:c r="D39" s="17" t="n">
        <x:f>IF(COUNT(C28:C39)=12,AVERAGE(C28:C39),"")</x:f>
        <x:v>100.45098333333333</x:v>
      </x:c>
      <x:c r="E39" s="17" t="n">
        <x:f>IF(ISNUMBER(C39),IF(ISNUMBER(E38),E38+2/(12+1)*(C39-E38),D39),"")</x:f>
        <x:v>100.74626895968868</x:v>
      </x:c>
      <x:c r="F39" s="17" t="n">
        <x:f>IF(COUNT(C14:C39)=26,AVERAGE(C14:C39),"")</x:f>
        <x:v>102.15271538461539</x:v>
      </x:c>
      <x:c r="G39" s="17" t="n">
        <x:f>IF(ISNUMBER(C39),IF(ISNUMBER(G38),G38+2/(26+1)*(C39-G38),F39),"")</x:f>
        <x:v>101.84262249803977</x:v>
      </x:c>
      <x:c r="H39" s="25" t="n">
        <x:f>IF(AND(ISNUMBER(E39),ISNUMBER(G39)),E39-G39,"")</x:f>
        <x:v>-1.0963535383510958</x:v>
      </x:c>
      <x:c r="I39" s="25" t="str">
        <x:f>""</x:f>
      </x:c>
      <x:c r="J39" s="27" t="str">
        <x:f>IF(AND(ISNUMBER(H39),ISNUMBER(I39)),H39-I39,"")</x:f>
      </x:c>
      <x:c r="K39" s="28" t="str">
        <x:f>IF(NOT(ISNUMBER(C39)),"Missing / nonnumeric close",IF(ISNUMBER(J39),"MACD ready",IF(ISNUMBER(H39),"MACD ready; signal warming","Warm-up: needs 26 closes")))</x:f>
        <x:v>MACD ready; signal warming</x:v>
      </x:c>
    </x:row>
    <x:row r="40" ht="20" customHeight="1">
      <x:c r="B40" s="16" t="n">
        <x:f>'Inputs'!B40</x:f>
        <x:v>31</x:v>
      </x:c>
      <x:c r="C40" s="17" t="n">
        <x:f>IF(ISNUMBER('Inputs'!C40),'Inputs'!C40,"")</x:f>
        <x:v>101.329</x:v>
      </x:c>
      <x:c r="D40" s="17" t="n">
        <x:f>IF(COUNT(C29:C40)=12,AVERAGE(C29:C40),"")</x:f>
        <x:v>100.32732499999999</x:v>
      </x:c>
      <x:c r="E40" s="17" t="n">
        <x:f>IF(ISNUMBER(C40),IF(ISNUMBER(E39),E39+2/(12+1)*(C40-E39),D40),"")</x:f>
        <x:v>100.83591988896734</x:v>
      </x:c>
      <x:c r="F40" s="17" t="n">
        <x:f>IF(COUNT(C15:C40)=26,AVERAGE(C15:C40),"")</x:f>
        <x:v>102.11485</x:v>
      </x:c>
      <x:c r="G40" s="17" t="n">
        <x:f>IF(ISNUMBER(C40),IF(ISNUMBER(G39),G39+2/(26+1)*(C40-G39),F40),"")</x:f>
        <x:v>101.80457638707387</x:v>
      </x:c>
      <x:c r="H40" s="25" t="n">
        <x:f>IF(AND(ISNUMBER(E40),ISNUMBER(G40)),E40-G40,"")</x:f>
        <x:v>-0.968656498106526</x:v>
      </x:c>
      <x:c r="I40" s="25" t="str">
        <x:f>""</x:f>
      </x:c>
      <x:c r="J40" s="27" t="str">
        <x:f>IF(AND(ISNUMBER(H40),ISNUMBER(I40)),H40-I40,"")</x:f>
      </x:c>
      <x:c r="K40" s="28" t="str">
        <x:f>IF(NOT(ISNUMBER(C40)),"Missing / nonnumeric close",IF(ISNUMBER(J40),"MACD ready",IF(ISNUMBER(H40),"MACD ready; signal warming","Warm-up: needs 26 closes")))</x:f>
        <x:v>MACD ready; signal warming</x:v>
      </x:c>
    </x:row>
    <x:row r="41" ht="20" customHeight="1">
      <x:c r="B41" s="16" t="n">
        <x:f>'Inputs'!B41</x:f>
        <x:v>32</x:v>
      </x:c>
      <x:c r="C41" s="17" t="n">
        <x:f>IF(ISNUMBER('Inputs'!C41),'Inputs'!C41,"")</x:f>
        <x:v>101.5677</x:v>
      </x:c>
      <x:c r="D41" s="17" t="n">
        <x:f>IF(COUNT(C30:C41)=12,AVERAGE(C30:C41),"")</x:f>
        <x:v>100.296225</x:v>
      </x:c>
      <x:c r="E41" s="17" t="n">
        <x:f>IF(ISNUMBER(C41),IF(ISNUMBER(E40),E40+2/(12+1)*(C41-E40),D41),"")</x:f>
        <x:v>100.94850144451082</x:v>
      </x:c>
      <x:c r="F41" s="17" t="n">
        <x:f>IF(COUNT(C16:C41)=26,AVERAGE(C16:C41),"")</x:f>
        <x:v>102.08364230769232</x:v>
      </x:c>
      <x:c r="G41" s="17" t="n">
        <x:f>IF(ISNUMBER(C41),IF(ISNUMBER(G40),G40+2/(26+1)*(C41-G40),F41),"")</x:f>
        <x:v>101.78702998803136</x:v>
      </x:c>
      <x:c r="H41" s="25" t="n">
        <x:f>IF(AND(ISNUMBER(E41),ISNUMBER(G41)),E41-G41,"")</x:f>
        <x:v>-0.838528543520539</x:v>
      </x:c>
      <x:c r="I41" s="25" t="str">
        <x:f>""</x:f>
      </x:c>
      <x:c r="J41" s="27" t="str">
        <x:f>IF(AND(ISNUMBER(H41),ISNUMBER(I41)),H41-I41,"")</x:f>
      </x:c>
      <x:c r="K41" s="28" t="str">
        <x:f>IF(NOT(ISNUMBER(C41)),"Missing / nonnumeric close",IF(ISNUMBER(J41),"MACD ready",IF(ISNUMBER(H41),"MACD ready; signal warming","Warm-up: needs 26 closes")))</x:f>
        <x:v>MACD ready; signal warming</x:v>
      </x:c>
    </x:row>
    <x:row r="42" ht="20" customHeight="1">
      <x:c r="B42" s="16" t="n">
        <x:f>'Inputs'!B42</x:f>
        <x:v>33</x:v>
      </x:c>
      <x:c r="C42" s="17" t="n">
        <x:f>IF(ISNUMBER('Inputs'!C42),'Inputs'!C42,"")</x:f>
        <x:v>101.7094</x:v>
      </x:c>
      <x:c r="D42" s="17" t="n">
        <x:f>IF(COUNT(C31:C42)=12,AVERAGE(C31:C42),"")</x:f>
        <x:v>100.34843333333333</x:v>
      </x:c>
      <x:c r="E42" s="17" t="n">
        <x:f>IF(ISNUMBER(C42),IF(ISNUMBER(E41),E41+2/(12+1)*(C42-E41),D42),"")</x:f>
        <x:v>101.06556276073992</x:v>
      </x:c>
      <x:c r="F42" s="17" t="n">
        <x:f>IF(COUNT(C17:C42)=26,AVERAGE(C17:C42),"")</x:f>
        <x:v>102.05433461538463</x:v>
      </x:c>
      <x:c r="G42" s="17" t="n">
        <x:f>IF(ISNUMBER(C42),IF(ISNUMBER(G41),G41+2/(26+1)*(C42-G41),F42),"")</x:f>
        <x:v>101.78127961854756</x:v>
      </x:c>
      <x:c r="H42" s="25" t="n">
        <x:f>IF(AND(ISNUMBER(E42),ISNUMBER(G42)),E42-G42,"")</x:f>
        <x:v>-0.7157168578076352</x:v>
      </x:c>
      <x:c r="I42" s="25" t="str">
        <x:f>""</x:f>
      </x:c>
      <x:c r="J42" s="27" t="str">
        <x:f>IF(AND(ISNUMBER(H42),ISNUMBER(I42)),H42-I42,"")</x:f>
      </x:c>
      <x:c r="K42" s="28" t="str">
        <x:f>IF(NOT(ISNUMBER(C42)),"Missing / nonnumeric close",IF(ISNUMBER(J42),"MACD ready",IF(ISNUMBER(H42),"MACD ready; signal warming","Warm-up: needs 26 closes")))</x:f>
        <x:v>MACD ready; signal warming</x:v>
      </x:c>
    </x:row>
    <x:row r="43" ht="20" customHeight="1">
      <x:c r="B43" s="16" t="n">
        <x:f>'Inputs'!B43</x:f>
        <x:v>34</x:v>
      </x:c>
      <x:c r="C43" s="17" t="n">
        <x:f>IF(ISNUMBER('Inputs'!C43),'Inputs'!C43,"")</x:f>
        <x:v>101.7876</x:v>
      </x:c>
      <x:c r="D43" s="17" t="n">
        <x:f>IF(COUNT(C32:C43)=12,AVERAGE(C32:C43),"")</x:f>
        <x:v>100.47001666666665</x:v>
      </x:c>
      <x:c r="E43" s="17" t="n">
        <x:f>IF(ISNUMBER(C43),IF(ISNUMBER(E42),E42+2/(12+1)*(C43-E42),D43),"")</x:f>
        <x:v>101.17664541293378</x:v>
      </x:c>
      <x:c r="F43" s="17" t="n">
        <x:f>IF(COUNT(C18:C43)=26,AVERAGE(C18:C43),"")</x:f>
        <x:v>102.02155384615386</x:v>
      </x:c>
      <x:c r="G43" s="17" t="n">
        <x:f>IF(ISNUMBER(C43),IF(ISNUMBER(G42),G42+2/(26+1)*(C43-G42),F43),"")</x:f>
        <x:v>101.78174779495144</x:v>
      </x:c>
      <x:c r="H43" s="25" t="n">
        <x:f>IF(AND(ISNUMBER(E43),ISNUMBER(G43)),E43-G43,"")</x:f>
        <x:v>-0.6051023820176624</x:v>
      </x:c>
      <x:c r="I43" s="25" t="n">
        <x:f>IF(ISNUMBER(H43),IF(ISNUMBER(I42),I42+2/10*(H43-I42),IF(COUNT(H35:H43)=9,AVERAGE(H35:H43),"")),"")</x:f>
        <x:v>-1.0424749320549833</x:v>
      </x:c>
      <x:c r="J43" s="27" t="n">
        <x:f>IF(AND(ISNUMBER(H43),ISNUMBER(I43)),H43-I43,"")</x:f>
        <x:v>0.4373725500373209</x:v>
      </x:c>
      <x:c r="K43" s="28" t="str">
        <x:f>IF(NOT(ISNUMBER(C43)),"Missing / nonnumeric close",IF(ISNUMBER(J43),"MACD ready",IF(ISNUMBER(H43),"MACD ready; signal warming","Warm-up: needs 26 closes")))</x:f>
        <x:v>MACD ready</x:v>
      </x:c>
    </x:row>
    <x:row r="44" ht="20" customHeight="1">
      <x:c r="B44" s="16" t="n">
        <x:f>'Inputs'!B44</x:f>
        <x:v>35</x:v>
      </x:c>
      <x:c r="C44" s="17" t="n">
        <x:f>IF(ISNUMBER('Inputs'!C44),'Inputs'!C44,"")</x:f>
        <x:v>101.8573</x:v>
      </x:c>
      <x:c r="D44" s="17" t="n">
        <x:f>IF(COUNT(C33:C44)=12,AVERAGE(C33:C44),"")</x:f>
        <x:v>100.64542499999999</x:v>
      </x:c>
      <x:c r="E44" s="17" t="n">
        <x:f>IF(ISNUMBER(C44),IF(ISNUMBER(E43),E43+2/(12+1)*(C44-E43),D44),"")</x:f>
        <x:v>101.28136150325166</x:v>
      </x:c>
      <x:c r="F44" s="17" t="n">
        <x:f>IF(COUNT(C19:C44)=26,AVERAGE(C19:C44),"")</x:f>
        <x:v>101.98105000000002</x:v>
      </x:c>
      <x:c r="G44" s="17" t="n">
        <x:f>IF(ISNUMBER(C44),IF(ISNUMBER(G43),G43+2/(26+1)*(C44-G43),F44),"")</x:f>
        <x:v>101.78734425458467</x:v>
      </x:c>
      <x:c r="H44" s="25" t="n">
        <x:f>IF(AND(ISNUMBER(E44),ISNUMBER(G44)),E44-G44,"")</x:f>
        <x:v>-0.5059827513330077</x:v>
      </x:c>
      <x:c r="I44" s="25" t="n">
        <x:f>IF(ISNUMBER(H44),IF(ISNUMBER(I43),I43+2/10*(H44-I43),IF(COUNT(H36:H44)=9,AVERAGE(H36:H44),"")),"")</x:f>
        <x:v>-0.9351764959105882</x:v>
      </x:c>
      <x:c r="J44" s="27" t="n">
        <x:f>IF(AND(ISNUMBER(H44),ISNUMBER(I44)),H44-I44,"")</x:f>
        <x:v>0.4291937445775804</x:v>
      </x:c>
      <x:c r="K44" s="28" t="str">
        <x:f>IF(NOT(ISNUMBER(C44)),"Missing / nonnumeric close",IF(ISNUMBER(J44),"MACD ready",IF(ISNUMBER(H44),"MACD ready; signal warming","Warm-up: needs 26 closes")))</x:f>
        <x:v>MACD ready</x:v>
      </x:c>
    </x:row>
    <x:row r="45" ht="20" customHeight="1">
      <x:c r="B45" s="16" t="n">
        <x:f>'Inputs'!B45</x:f>
        <x:v>36</x:v>
      </x:c>
      <x:c r="C45" s="17" t="n">
        <x:f>IF(ISNUMBER('Inputs'!C45),'Inputs'!C45,"")</x:f>
        <x:v>101.9839</x:v>
      </x:c>
      <x:c r="D45" s="17" t="n">
        <x:f>IF(COUNT(C34:C45)=12,AVERAGE(C34:C45),"")</x:f>
        <x:v>100.86053333333332</x:v>
      </x:c>
      <x:c r="E45" s="17" t="n">
        <x:f>IF(ISNUMBER(C45),IF(ISNUMBER(E44),E44+2/(12+1)*(C45-E44),D45),"")</x:f>
        <x:v>101.38944434890526</x:v>
      </x:c>
      <x:c r="F45" s="17" t="n">
        <x:f>IF(COUNT(C20:C45)=26,AVERAGE(C20:C45),"")</x:f>
        <x:v>101.93122307692308</x:v>
      </x:c>
      <x:c r="G45" s="17" t="n">
        <x:f>IF(ISNUMBER(C45),IF(ISNUMBER(G44),G44+2/(26+1)*(C45-G44),F45),"")</x:f>
        <x:v>101.80190393943025</x:v>
      </x:c>
      <x:c r="H45" s="25" t="n">
        <x:f>IF(AND(ISNUMBER(E45),ISNUMBER(G45)),E45-G45,"")</x:f>
        <x:v>-0.41245959052498904</x:v>
      </x:c>
      <x:c r="I45" s="25" t="n">
        <x:f>IF(ISNUMBER(H45),IF(ISNUMBER(I44),I44+2/10*(H45-I44),IF(COUNT(H37:H45)=9,AVERAGE(H37:H45),"")),"")</x:f>
        <x:v>-0.8306331148334684</x:v>
      </x:c>
      <x:c r="J45" s="27" t="n">
        <x:f>IF(AND(ISNUMBER(H45),ISNUMBER(I45)),H45-I45,"")</x:f>
        <x:v>0.4181735243084793</x:v>
      </x:c>
      <x:c r="K45" s="28" t="str">
        <x:f>IF(NOT(ISNUMBER(C45)),"Missing / nonnumeric close",IF(ISNUMBER(J45),"MACD ready",IF(ISNUMBER(H45),"MACD ready; signal warming","Warm-up: needs 26 closes")))</x:f>
        <x:v>MACD ready</x:v>
      </x:c>
    </x:row>
    <x:row r="46" ht="20" customHeight="1">
      <x:c r="B46" s="16" t="n">
        <x:f>'Inputs'!B46</x:f>
        <x:v>37</x:v>
      </x:c>
      <x:c r="C46" s="17" t="n">
        <x:f>IF(ISNUMBER('Inputs'!C46),'Inputs'!C46,"")</x:f>
        <x:v>102.2302</x:v>
      </x:c>
      <x:c r="D46" s="17" t="n">
        <x:f>IF(COUNT(C35:C46)=12,AVERAGE(C35:C46),"")</x:f>
        <x:v>101.10510833333332</x:v>
      </x:c>
      <x:c r="E46" s="17" t="n">
        <x:f>IF(ISNUMBER(C46),IF(ISNUMBER(E45),E45+2/(12+1)*(C46-E45),D46),"")</x:f>
        <x:v>101.5187913721506</x:v>
      </x:c>
      <x:c r="F46" s="17" t="n">
        <x:f>IF(COUNT(C21:C46)=26,AVERAGE(C21:C46),"")</x:f>
        <x:v>101.87413846153846</x:v>
      </x:c>
      <x:c r="G46" s="17" t="n">
        <x:f>IF(ISNUMBER(C46),IF(ISNUMBER(G45),G45+2/(26+1)*(C46-G45),F46),"")</x:f>
        <x:v>101.83362957354653</x:v>
      </x:c>
      <x:c r="H46" s="25" t="n">
        <x:f>IF(AND(ISNUMBER(E46),ISNUMBER(G46)),E46-G46,"")</x:f>
        <x:v>-0.3148382013959292</x:v>
      </x:c>
      <x:c r="I46" s="25" t="n">
        <x:f>IF(ISNUMBER(H46),IF(ISNUMBER(I45),I45+2/10*(H46-I45),IF(COUNT(H38:H46)=9,AVERAGE(H38:H46),"")),"")</x:f>
        <x:v>-0.7274741321459606</x:v>
      </x:c>
      <x:c r="J46" s="27" t="n">
        <x:f>IF(AND(ISNUMBER(H46),ISNUMBER(I46)),H46-I46,"")</x:f>
        <x:v>0.41263593075003135</x:v>
      </x:c>
      <x:c r="K46" s="28" t="str">
        <x:f>IF(NOT(ISNUMBER(C46)),"Missing / nonnumeric close",IF(ISNUMBER(J46),"MACD ready",IF(ISNUMBER(H46),"MACD ready; signal warming","Warm-up: needs 26 closes")))</x:f>
        <x:v>MACD ready</x:v>
      </x:c>
    </x:row>
    <x:row r="47" ht="20" customHeight="1">
      <x:c r="B47" s="16" t="n">
        <x:f>'Inputs'!B47</x:f>
        <x:v>38</x:v>
      </x:c>
      <x:c r="C47" s="17" t="n">
        <x:f>IF(ISNUMBER('Inputs'!C47),'Inputs'!C47,"")</x:f>
        <x:v>102.6443</x:v>
      </x:c>
      <x:c r="D47" s="17" t="n">
        <x:f>IF(COUNT(C36:C47)=12,AVERAGE(C36:C47),"")</x:f>
        <x:v>101.37438333333331</x:v>
      </x:c>
      <x:c r="E47" s="17" t="n">
        <x:f>IF(ISNUMBER(C47),IF(ISNUMBER(E46),E46+2/(12+1)*(C47-E46),D47),"")</x:f>
        <x:v>101.6919465456659</x:v>
      </x:c>
      <x:c r="F47" s="17" t="n">
        <x:f>IF(COUNT(C22:C47)=26,AVERAGE(C22:C47),"")</x:f>
        <x:v>101.81588846153848</x:v>
      </x:c>
      <x:c r="G47" s="17" t="n">
        <x:f>IF(ISNUMBER(C47),IF(ISNUMBER(G46),G46+2/(26+1)*(C47-G46),F47),"")</x:f>
        <x:v>101.8936792347653</x:v>
      </x:c>
      <x:c r="H47" s="25" t="n">
        <x:f>IF(AND(ISNUMBER(E47),ISNUMBER(G47)),E47-G47,"")</x:f>
        <x:v>-0.20173268909940134</x:v>
      </x:c>
      <x:c r="I47" s="25" t="n">
        <x:f>IF(ISNUMBER(H47),IF(ISNUMBER(I46),I46+2/10*(H47-I46),IF(COUNT(H39:H47)=9,AVERAGE(H39:H47),"")),"")</x:f>
        <x:v>-0.6223258435366488</x:v>
      </x:c>
      <x:c r="J47" s="27" t="n">
        <x:f>IF(AND(ISNUMBER(H47),ISNUMBER(I47)),H47-I47,"")</x:f>
        <x:v>0.42059315443724743</x:v>
      </x:c>
      <x:c r="K47" s="28" t="str">
        <x:f>IF(NOT(ISNUMBER(C47)),"Missing / nonnumeric close",IF(ISNUMBER(J47),"MACD ready",IF(ISNUMBER(H47),"MACD ready; signal warming","Warm-up: needs 26 closes")))</x:f>
        <x:v>MACD ready</x:v>
      </x:c>
    </x:row>
    <x:row r="48" ht="20" customHeight="1">
      <x:c r="B48" s="16" t="n">
        <x:f>'Inputs'!B48</x:f>
        <x:v>39</x:v>
      </x:c>
      <x:c r="C48" s="17" t="n">
        <x:f>IF(ISNUMBER('Inputs'!C48),'Inputs'!C48,"")</x:f>
        <x:v>103.249</x:v>
      </x:c>
      <x:c r="D48" s="17" t="n">
        <x:f>IF(COUNT(C37:C48)=12,AVERAGE(C37:C48),"")</x:f>
        <x:v>101.66934166666665</x:v>
      </x:c>
      <x:c r="E48" s="17" t="n">
        <x:f>IF(ISNUMBER(C48),IF(ISNUMBER(E47),E47+2/(12+1)*(C48-E47),D48),"")</x:f>
        <x:v>101.93149323094806</x:v>
      </x:c>
      <x:c r="F48" s="17" t="n">
        <x:f>IF(COUNT(C23:C48)=26,AVERAGE(C23:C48),"")</x:f>
        <x:v>101.76616538461538</x:v>
      </x:c>
      <x:c r="G48" s="17" t="n">
        <x:f>IF(ISNUMBER(C48),IF(ISNUMBER(G47),G47+2/(26+1)*(C48-G47),F48),"")</x:f>
        <x:v>101.99407336552342</x:v>
      </x:c>
      <x:c r="H48" s="25" t="n">
        <x:f>IF(AND(ISNUMBER(E48),ISNUMBER(G48)),E48-G48,"")</x:f>
        <x:v>-0.06258013457535583</x:v>
      </x:c>
      <x:c r="I48" s="25" t="n">
        <x:f>IF(ISNUMBER(H48),IF(ISNUMBER(I47),I47+2/10*(H48-I47),IF(COUNT(H40:H48)=9,AVERAGE(H40:H48),"")),"")</x:f>
        <x:v>-0.5103767017443902</x:v>
      </x:c>
      <x:c r="J48" s="27" t="n">
        <x:f>IF(AND(ISNUMBER(H48),ISNUMBER(I48)),H48-I48,"")</x:f>
        <x:v>0.4477965671690344</x:v>
      </x:c>
      <x:c r="K48" s="28" t="str">
        <x:f>IF(NOT(ISNUMBER(C48)),"Missing / nonnumeric close",IF(ISNUMBER(J48),"MACD ready",IF(ISNUMBER(H48),"MACD ready; signal warming","Warm-up: needs 26 closes")))</x:f>
        <x:v>MACD ready</x:v>
      </x:c>
    </x:row>
    <x:row r="49" ht="20" customHeight="1">
      <x:c r="B49" s="16" t="n">
        <x:f>'Inputs'!B49</x:f>
        <x:v>40</x:v>
      </x:c>
      <x:c r="C49" s="17" t="n">
        <x:f>IF(ISNUMBER('Inputs'!C49),'Inputs'!C49,"")</x:f>
        <x:v>104.0361</x:v>
      </x:c>
      <x:c r="D49" s="17" t="n">
        <x:f>IF(COUNT(C38:C49)=12,AVERAGE(C38:C49),"")</x:f>
        <x:v>101.99578333333334</x:v>
      </x:c>
      <x:c r="E49" s="17" t="n">
        <x:f>IF(ISNUMBER(C49),IF(ISNUMBER(E48),E48+2/(12+1)*(C49-E48),D49),"")</x:f>
        <x:v>102.25527888772528</x:v>
      </x:c>
      <x:c r="F49" s="17" t="n">
        <x:f>IF(COUNT(C24:C49)=26,AVERAGE(C24:C49),"")</x:f>
        <x:v>101.7371423076923</x:v>
      </x:c>
      <x:c r="G49" s="17" t="n">
        <x:f>IF(ISNUMBER(C49),IF(ISNUMBER(G48),G48+2/(26+1)*(C49-G48),F49),"")</x:f>
        <x:v>102.14533459770686</x:v>
      </x:c>
      <x:c r="H49" s="25" t="n">
        <x:f>IF(AND(ISNUMBER(E49),ISNUMBER(G49)),E49-G49,"")</x:f>
        <x:v>0.10994429001841866</x:v>
      </x:c>
      <x:c r="I49" s="25" t="n">
        <x:f>IF(ISNUMBER(H49),IF(ISNUMBER(I48),I48+2/10*(H49-I48),IF(COUNT(H41:H49)=9,AVERAGE(H41:H49),"")),"")</x:f>
        <x:v>-0.38631250339182843</x:v>
      </x:c>
      <x:c r="J49" s="27" t="n">
        <x:f>IF(AND(ISNUMBER(H49),ISNUMBER(I49)),H49-I49,"")</x:f>
        <x:v>0.4962567934102471</x:v>
      </x:c>
      <x:c r="K49" s="28" t="str">
        <x:f>IF(NOT(ISNUMBER(C49)),"Missing / nonnumeric close",IF(ISNUMBER(J49),"MACD ready",IF(ISNUMBER(H49),"MACD ready; signal warming","Warm-up: needs 26 closes")))</x:f>
        <x:v>MACD ready</x:v>
      </x:c>
    </x:row>
    <x:row r="50" ht="20" customHeight="1">
      <x:c r="B50" s="16" t="n">
        <x:f>'Inputs'!B50</x:f>
        <x:v>41</x:v>
      </x:c>
      <x:c r="C50" s="17" t="n">
        <x:f>IF(ISNUMBER('Inputs'!C50),'Inputs'!C50,"")</x:f>
        <x:v>104.9652</x:v>
      </x:c>
      <x:c r="D50" s="17" t="n">
        <x:f>IF(COUNT(C39:C50)=12,AVERAGE(C39:C50),"")</x:f>
        <x:v>102.36226666666666</x:v>
      </x:c>
      <x:c r="E50" s="17" t="n">
        <x:f>IF(ISNUMBER(C50),IF(ISNUMBER(E49),E49+2/(12+1)*(C50-E49),D50),"")</x:f>
        <x:v>102.67218982807523</x:v>
      </x:c>
      <x:c r="F50" s="17" t="n">
        <x:f>IF(COUNT(C25:C50)=26,AVERAGE(C25:C50),"")</x:f>
        <x:v>101.74178846153843</x:v>
      </x:c>
      <x:c r="G50" s="17" t="n">
        <x:f>IF(ISNUMBER(C50),IF(ISNUMBER(G49),G49+2/(26+1)*(C50-G49),F50),"")</x:f>
        <x:v>102.35421351639525</x:v>
      </x:c>
      <x:c r="H50" s="25" t="n">
        <x:f>IF(AND(ISNUMBER(E50),ISNUMBER(G50)),E50-G50,"")</x:f>
        <x:v>0.31797631167998475</x:v>
      </x:c>
      <x:c r="I50" s="25" t="n">
        <x:f>IF(ISNUMBER(H50),IF(ISNUMBER(I49),I49+2/10*(H50-I49),IF(COUNT(H42:H50)=9,AVERAGE(H42:H50),"")),"")</x:f>
        <x:v>-0.24545474037746579</x:v>
      </x:c>
      <x:c r="J50" s="27" t="n">
        <x:f>IF(AND(ISNUMBER(H50),ISNUMBER(I50)),H50-I50,"")</x:f>
        <x:v>0.5634310520574506</x:v>
      </x:c>
      <x:c r="K50" s="28" t="str">
        <x:f>IF(NOT(ISNUMBER(C50)),"Missing / nonnumeric close",IF(ISNUMBER(J50),"MACD ready",IF(ISNUMBER(H50),"MACD ready; signal warming","Warm-up: needs 26 closes")))</x:f>
        <x:v>MACD ready</x:v>
      </x:c>
    </x:row>
    <x:row r="51" ht="20" customHeight="1">
      <x:c r="B51" s="16" t="n">
        <x:f>'Inputs'!B51</x:f>
        <x:v>42</x:v>
      </x:c>
      <x:c r="C51" s="17" t="n">
        <x:f>IF(ISNUMBER('Inputs'!C51),'Inputs'!C51,"")</x:f>
        <x:v>105.9694</x:v>
      </x:c>
      <x:c r="D51" s="17" t="n">
        <x:f>IF(COUNT(C40:C51)=12,AVERAGE(C40:C51),"")</x:f>
        <x:v>102.77742500000001</x:v>
      </x:c>
      <x:c r="E51" s="17" t="n">
        <x:f>IF(ISNUMBER(C51),IF(ISNUMBER(E50),E50+2/(12+1)*(C51-E50),D51),"")</x:f>
        <x:v>103.17945293144827</x:v>
      </x:c>
      <x:c r="F51" s="17" t="n">
        <x:f>IF(COUNT(C26:C51)=26,AVERAGE(C26:C51),"")</x:f>
        <x:v>101.7919769230769</x:v>
      </x:c>
      <x:c r="G51" s="17" t="n">
        <x:f>IF(ISNUMBER(C51),IF(ISNUMBER(G50),G50+2/(26+1)*(C51-G50),F51),"")</x:f>
        <x:v>102.62200510777338</x:v>
      </x:c>
      <x:c r="H51" s="25" t="n">
        <x:f>IF(AND(ISNUMBER(E51),ISNUMBER(G51)),E51-G51,"")</x:f>
        <x:v>0.5574478236748917</x:v>
      </x:c>
      <x:c r="I51" s="25" t="n">
        <x:f>IF(ISNUMBER(H51),IF(ISNUMBER(I50),I50+2/10*(H51-I50),IF(COUNT(H43:H51)=9,AVERAGE(H43:H51),"")),"")</x:f>
        <x:v>-0.08487422756699428</x:v>
      </x:c>
      <x:c r="J51" s="27" t="n">
        <x:f>IF(AND(ISNUMBER(H51),ISNUMBER(I51)),H51-I51,"")</x:f>
        <x:v>0.6423220512418859</x:v>
      </x:c>
      <x:c r="K51" s="28" t="str">
        <x:f>IF(NOT(ISNUMBER(C51)),"Missing / nonnumeric close",IF(ISNUMBER(J51),"MACD ready",IF(ISNUMBER(H51),"MACD ready; signal warming","Warm-up: needs 26 closes")))</x:f>
        <x:v>MACD ready</x:v>
      </x:c>
    </x:row>
    <x:row r="52" ht="20" customHeight="1">
      <x:c r="B52" s="16" t="n">
        <x:f>'Inputs'!B52</x:f>
        <x:v>43</x:v>
      </x:c>
      <x:c r="C52" s="17" t="n">
        <x:f>IF(ISNUMBER('Inputs'!C52),'Inputs'!C52,"")</x:f>
        <x:v>106.9637</x:v>
      </x:c>
      <x:c r="D52" s="17" t="n">
        <x:f>IF(COUNT(C41:C52)=12,AVERAGE(C41:C52),"")</x:f>
        <x:v>103.24698333333335</x:v>
      </x:c>
      <x:c r="E52" s="17" t="n">
        <x:f>IF(ISNUMBER(C52),IF(ISNUMBER(E51),E51+2/(12+1)*(C52-E51),D52),"")</x:f>
        <x:v>103.76164478814853</x:v>
      </x:c>
      <x:c r="F52" s="17" t="n">
        <x:f>IF(COUNT(C27:C52)=26,AVERAGE(C27:C52),"")</x:f>
        <x:v>101.89660384615382</x:v>
      </x:c>
      <x:c r="G52" s="17" t="n">
        <x:f>IF(ISNUMBER(C52),IF(ISNUMBER(G51),G51+2/(26+1)*(C52-G51),F52),"")</x:f>
        <x:v>102.9436121368272</x:v>
      </x:c>
      <x:c r="H52" s="25" t="n">
        <x:f>IF(AND(ISNUMBER(E52),ISNUMBER(G52)),E52-G52,"")</x:f>
        <x:v>0.8180326513213316</x:v>
      </x:c>
      <x:c r="I52" s="25" t="n">
        <x:f>IF(ISNUMBER(H52),IF(ISNUMBER(I51),I51+2/10*(H52-I51),IF(COUNT(H44:H52)=9,AVERAGE(H44:H52),"")),"")</x:f>
        <x:v>0.09570714821067092</x:v>
      </x:c>
      <x:c r="J52" s="27" t="n">
        <x:f>IF(AND(ISNUMBER(H52),ISNUMBER(I52)),H52-I52,"")</x:f>
        <x:v>0.7223255031106607</x:v>
      </x:c>
      <x:c r="K52" s="28" t="str">
        <x:f>IF(NOT(ISNUMBER(C52)),"Missing / nonnumeric close",IF(ISNUMBER(J52),"MACD ready",IF(ISNUMBER(H52),"MACD ready; signal warming","Warm-up: needs 26 closes")))</x:f>
        <x:v>MACD ready</x:v>
      </x:c>
    </x:row>
    <x:row r="53" ht="20" customHeight="1">
      <x:c r="B53" s="16" t="n">
        <x:f>'Inputs'!B53</x:f>
        <x:v>44</x:v>
      </x:c>
      <x:c r="C53" s="17" t="n">
        <x:f>IF(ISNUMBER('Inputs'!C53),'Inputs'!C53,"")</x:f>
        <x:v>107.8585</x:v>
      </x:c>
      <x:c r="D53" s="17" t="n">
        <x:f>IF(COUNT(C42:C53)=12,AVERAGE(C42:C53),"")</x:f>
        <x:v>103.77121666666669</x:v>
      </x:c>
      <x:c r="E53" s="17" t="n">
        <x:f>IF(ISNUMBER(C53),IF(ISNUMBER(E52),E52+2/(12+1)*(C53-E52),D53),"")</x:f>
        <x:v>104.39193020535645</x:v>
      </x:c>
      <x:c r="F53" s="17" t="n">
        <x:f>IF(COUNT(C28:C53)=26,AVERAGE(C28:C53),"")</x:f>
        <x:v>102.06011923076919</x:v>
      </x:c>
      <x:c r="G53" s="17" t="n">
        <x:f>IF(ISNUMBER(C53),IF(ISNUMBER(G52),G52+2/(26+1)*(C53-G52),F53),"")</x:f>
        <x:v>103.30767790446963</x:v>
      </x:c>
      <x:c r="H53" s="25" t="n">
        <x:f>IF(AND(ISNUMBER(E53),ISNUMBER(G53)),E53-G53,"")</x:f>
        <x:v>1.084252300886817</x:v>
      </x:c>
      <x:c r="I53" s="25" t="n">
        <x:f>IF(ISNUMBER(H53),IF(ISNUMBER(I52),I52+2/10*(H53-I52),IF(COUNT(H45:H53)=9,AVERAGE(H45:H53),"")),"")</x:f>
        <x:v>0.29341617874590015</x:v>
      </x:c>
      <x:c r="J53" s="27" t="n">
        <x:f>IF(AND(ISNUMBER(H53),ISNUMBER(I53)),H53-I53,"")</x:f>
        <x:v>0.7908361221409168</x:v>
      </x:c>
      <x:c r="K53" s="28" t="str">
        <x:f>IF(NOT(ISNUMBER(C53)),"Missing / nonnumeric close",IF(ISNUMBER(J53),"MACD ready",IF(ISNUMBER(H53),"MACD ready; signal warming","Warm-up: needs 26 closes")))</x:f>
        <x:v>MACD ready</x:v>
      </x:c>
    </x:row>
    <x:row r="54" ht="20" customHeight="1">
      <x:c r="B54" s="16" t="n">
        <x:f>'Inputs'!B54</x:f>
        <x:v>45</x:v>
      </x:c>
      <x:c r="C54" s="17" t="n">
        <x:f>IF(ISNUMBER('Inputs'!C54),'Inputs'!C54,"")</x:f>
        <x:v>108.5726</x:v>
      </x:c>
      <x:c r="D54" s="17" t="n">
        <x:f>IF(COUNT(C43:C54)=12,AVERAGE(C43:C54),"")</x:f>
        <x:v>104.34315</x:v>
      </x:c>
      <x:c r="E54" s="17" t="n">
        <x:f>IF(ISNUMBER(C54),IF(ISNUMBER(E53),E53+2/(12+1)*(C54-E53),D54),"")</x:f>
        <x:v>105.03511017376314</x:v>
      </x:c>
      <x:c r="F54" s="17" t="n">
        <x:f>IF(COUNT(C29:C54)=26,AVERAGE(C29:C54),"")</x:f>
        <x:v>102.28164615384614</x:v>
      </x:c>
      <x:c r="G54" s="17" t="n">
        <x:f>IF(ISNUMBER(C54),IF(ISNUMBER(G53),G53+2/(26+1)*(C54-G53),F54),"")</x:f>
        <x:v>103.69767213376818</x:v>
      </x:c>
      <x:c r="H54" s="25" t="n">
        <x:f>IF(AND(ISNUMBER(E54),ISNUMBER(G54)),E54-G54,"")</x:f>
        <x:v>1.3374380399949644</x:v>
      </x:c>
      <x:c r="I54" s="25" t="n">
        <x:f>IF(ISNUMBER(H54),IF(ISNUMBER(I53),I53+2/10*(H54-I53),IF(COUNT(H46:H54)=9,AVERAGE(H46:H54),"")),"")</x:f>
        <x:v>0.5022205509957129</x:v>
      </x:c>
      <x:c r="J54" s="27" t="n">
        <x:f>IF(AND(ISNUMBER(H54),ISNUMBER(I54)),H54-I54,"")</x:f>
        <x:v>0.8352174889992514</x:v>
      </x:c>
      <x:c r="K54" s="28" t="str">
        <x:f>IF(NOT(ISNUMBER(C54)),"Missing / nonnumeric close",IF(ISNUMBER(J54),"MACD ready",IF(ISNUMBER(H54),"MACD ready; signal warming","Warm-up: needs 26 closes")))</x:f>
        <x:v>MACD ready</x:v>
      </x:c>
    </x:row>
    <x:row r="55" ht="20" customHeight="1">
      <x:c r="B55" s="16" t="n">
        <x:f>'Inputs'!B55</x:f>
        <x:v>46</x:v>
      </x:c>
      <x:c r="C55" s="17" t="n">
        <x:f>IF(ISNUMBER('Inputs'!C55),'Inputs'!C55,"")</x:f>
        <x:v>109.0462</x:v>
      </x:c>
      <x:c r="D55" s="17" t="n">
        <x:f>IF(COUNT(C44:C55)=12,AVERAGE(C44:C55),"")</x:f>
        <x:v>104.94803333333333</x:v>
      </x:c>
      <x:c r="E55" s="17" t="n">
        <x:f>IF(ISNUMBER(C55),IF(ISNUMBER(E54),E54+2/(12+1)*(C55-E54),D55),"")</x:f>
        <x:v>105.65220091626112</x:v>
      </x:c>
      <x:c r="F55" s="17" t="n">
        <x:f>IF(COUNT(C30:C55)=26,AVERAGE(C30:C55),"")</x:f>
        <x:v>102.55492692307689</x:v>
      </x:c>
      <x:c r="G55" s="17" t="n">
        <x:f>IF(ISNUMBER(C55),IF(ISNUMBER(G54),G54+2/(26+1)*(C55-G54),F55),"")</x:f>
        <x:v>104.09385938311868</x:v>
      </x:c>
      <x:c r="H55" s="25" t="n">
        <x:f>IF(AND(ISNUMBER(E55),ISNUMBER(G55)),E55-G55,"")</x:f>
        <x:v>1.558341533142439</x:v>
      </x:c>
      <x:c r="I55" s="25" t="n">
        <x:f>IF(ISNUMBER(H55),IF(ISNUMBER(I54),I54+2/10*(H55-I54),IF(COUNT(H47:H55)=9,AVERAGE(H47:H55),"")),"")</x:f>
        <x:v>0.7134447474250581</x:v>
      </x:c>
      <x:c r="J55" s="27" t="n">
        <x:f>IF(AND(ISNUMBER(H55),ISNUMBER(I55)),H55-I55,"")</x:f>
        <x:v>0.8448967857173809</x:v>
      </x:c>
      <x:c r="K55" s="28" t="str">
        <x:f>IF(NOT(ISNUMBER(C55)),"Missing / nonnumeric close",IF(ISNUMBER(J55),"MACD ready",IF(ISNUMBER(H55),"MACD ready; signal warming","Warm-up: needs 26 closes")))</x:f>
        <x:v>MACD ready</x:v>
      </x:c>
    </x:row>
    <x:row r="56" ht="20" customHeight="1">
      <x:c r="B56" s="16" t="n">
        <x:f>'Inputs'!B56</x:f>
        <x:v>47</x:v>
      </x:c>
      <x:c r="C56" s="17" t="n">
        <x:f>IF(ISNUMBER('Inputs'!C56),'Inputs'!C56,"")</x:f>
        <x:v>109.2492</x:v>
      </x:c>
      <x:c r="D56" s="17" t="n">
        <x:f>IF(COUNT(C45:C56)=12,AVERAGE(C45:C56),"")</x:f>
        <x:v>105.564025</x:v>
      </x:c>
      <x:c r="E56" s="17" t="n">
        <x:f>IF(ISNUMBER(C56),IF(ISNUMBER(E55),E55+2/(12+1)*(C56-E55),D56),"")</x:f>
        <x:v>106.20558539068249</x:v>
      </x:c>
      <x:c r="F56" s="17" t="n">
        <x:f>IF(COUNT(C31:C56)=26,AVERAGE(C31:C56),"")</x:f>
        <x:v>102.86901538461538</x:v>
      </x:c>
      <x:c r="G56" s="17" t="n">
        <x:f>IF(ISNUMBER(C56),IF(ISNUMBER(G55),G55+2/(26+1)*(C56-G55),F56),"")</x:f>
        <x:v>104.47573646585063</x:v>
      </x:c>
      <x:c r="H56" s="25" t="n">
        <x:f>IF(AND(ISNUMBER(E56),ISNUMBER(G56)),E56-G56,"")</x:f>
        <x:v>1.729848924831856</x:v>
      </x:c>
      <x:c r="I56" s="25" t="n">
        <x:f>IF(ISNUMBER(H56),IF(ISNUMBER(I55),I55+2/10*(H56-I55),IF(COUNT(H48:H56)=9,AVERAGE(H48:H56),"")),"")</x:f>
        <x:v>0.9167255829064177</x:v>
      </x:c>
      <x:c r="J56" s="27" t="n">
        <x:f>IF(AND(ISNUMBER(H56),ISNUMBER(I56)),H56-I56,"")</x:f>
        <x:v>0.8131233419254383</x:v>
      </x:c>
      <x:c r="K56" s="28" t="str">
        <x:f>IF(NOT(ISNUMBER(C56)),"Missing / nonnumeric close",IF(ISNUMBER(J56),"MACD ready",IF(ISNUMBER(H56),"MACD ready; signal warming","Warm-up: needs 26 closes")))</x:f>
        <x:v>MACD ready</x:v>
      </x:c>
    </x:row>
    <x:row r="57" ht="20" customHeight="1">
      <x:c r="B57" s="16" t="n">
        <x:f>'Inputs'!B57</x:f>
        <x:v>48</x:v>
      </x:c>
      <x:c r="C57" s="17" t="n">
        <x:f>IF(ISNUMBER('Inputs'!C57),'Inputs'!C57,"")</x:f>
        <x:v>109.1862</x:v>
      </x:c>
      <x:c r="D57" s="17" t="n">
        <x:f>IF(COUNT(C46:C57)=12,AVERAGE(C46:C57),"")</x:f>
        <x:v>106.16421666666668</x:v>
      </x:c>
      <x:c r="E57" s="17" t="n">
        <x:f>IF(ISNUMBER(C57),IF(ISNUMBER(E56),E56+2/(12+1)*(C57-E56),D57),"")</x:f>
        <x:v>106.66414148442364</x:v>
      </x:c>
      <x:c r="F57" s="17" t="n">
        <x:f>IF(COUNT(C32:C57)=26,AVERAGE(C32:C57),"")</x:f>
        <x:v>103.20969230769228</x:v>
      </x:c>
      <x:c r="G57" s="17" t="n">
        <x:f>IF(ISNUMBER(C57),IF(ISNUMBER(G56),G56+2/(26+1)*(C57-G56),F57),"")</x:f>
        <x:v>104.82465969060243</x:v>
      </x:c>
      <x:c r="H57" s="25" t="n">
        <x:f>IF(AND(ISNUMBER(E57),ISNUMBER(G57)),E57-G57,"")</x:f>
        <x:v>1.8394817938212071</x:v>
      </x:c>
      <x:c r="I57" s="25" t="n">
        <x:f>IF(ISNUMBER(H57),IF(ISNUMBER(I56),I56+2/10*(H57-I56),IF(COUNT(H49:H57)=9,AVERAGE(H49:H57),"")),"")</x:f>
        <x:v>1.1012768250893756</x:v>
      </x:c>
      <x:c r="J57" s="27" t="n">
        <x:f>IF(AND(ISNUMBER(H57),ISNUMBER(I57)),H57-I57,"")</x:f>
        <x:v>0.7382049687318315</x:v>
      </x:c>
      <x:c r="K57" s="28" t="str">
        <x:f>IF(NOT(ISNUMBER(C57)),"Missing / nonnumeric close",IF(ISNUMBER(J57),"MACD ready",IF(ISNUMBER(H57),"MACD ready; signal warming","Warm-up: needs 26 closes")))</x:f>
        <x:v>MACD ready</x:v>
      </x:c>
    </x:row>
    <x:row r="58" ht="20" customHeight="1">
      <x:c r="B58" s="16" t="n">
        <x:f>'Inputs'!B58</x:f>
        <x:v>49</x:v>
      </x:c>
      <x:c r="C58" s="17" t="n">
        <x:f>IF(ISNUMBER('Inputs'!C58),'Inputs'!C58,"")</x:f>
        <x:v>108.8948</x:v>
      </x:c>
      <x:c r="D58" s="17" t="n">
        <x:f>IF(COUNT(C47:C58)=12,AVERAGE(C47:C58),"")</x:f>
        <x:v>106.71960000000001</x:v>
      </x:c>
      <x:c r="E58" s="17" t="n">
        <x:f>IF(ISNUMBER(C58),IF(ISNUMBER(E57),E57+2/(12+1)*(C58-E57),D58),"")</x:f>
        <x:v>107.00731971758923</x:v>
      </x:c>
      <x:c r="F58" s="17" t="n">
        <x:f>IF(COUNT(C33:C58)=26,AVERAGE(C33:C58),"")</x:f>
        <x:v>103.56132307692307</x:v>
      </x:c>
      <x:c r="G58" s="17" t="n">
        <x:f>IF(ISNUMBER(C58),IF(ISNUMBER(G57),G57+2/(26+1)*(C58-G57),F58),"")</x:f>
        <x:v>105.12615156537262</x:v>
      </x:c>
      <x:c r="H58" s="25" t="n">
        <x:f>IF(AND(ISNUMBER(E58),ISNUMBER(G58)),E58-G58,"")</x:f>
        <x:v>1.8811681522166026</x:v>
      </x:c>
      <x:c r="I58" s="25" t="n">
        <x:f>IF(ISNUMBER(H58),IF(ISNUMBER(I57),I57+2/10*(H58-I57),IF(COUNT(H50:H58)=9,AVERAGE(H50:H58),"")),"")</x:f>
        <x:v>1.257255090514821</x:v>
      </x:c>
      <x:c r="J58" s="27" t="n">
        <x:f>IF(AND(ISNUMBER(H58),ISNUMBER(I58)),H58-I58,"")</x:f>
        <x:v>0.6239130617017816</x:v>
      </x:c>
      <x:c r="K58" s="28" t="str">
        <x:f>IF(NOT(ISNUMBER(C58)),"Missing / nonnumeric close",IF(ISNUMBER(J58),"MACD ready",IF(ISNUMBER(H58),"MACD ready; signal warming","Warm-up: needs 26 closes")))</x:f>
        <x:v>MACD ready</x:v>
      </x:c>
    </x:row>
    <x:row r="59" ht="20" customHeight="1">
      <x:c r="B59" s="16" t="n">
        <x:f>'Inputs'!B59</x:f>
        <x:v>50</x:v>
      </x:c>
      <x:c r="C59" s="17" t="n">
        <x:f>IF(ISNUMBER('Inputs'!C59),'Inputs'!C59,"")</x:f>
        <x:v>108.4389</x:v>
      </x:c>
      <x:c r="D59" s="17" t="n">
        <x:f>IF(COUNT(C48:C59)=12,AVERAGE(C48:C59),"")</x:f>
        <x:v>107.20248333333335</x:v>
      </x:c>
      <x:c r="E59" s="17" t="n">
        <x:f>IF(ISNUMBER(C59),IF(ISNUMBER(E58),E58+2/(12+1)*(C59-E58),D59),"")</x:f>
        <x:v>107.22756283796012</x:v>
      </x:c>
      <x:c r="F59" s="17" t="n">
        <x:f>IF(COUNT(C34:C59)=26,AVERAGE(C34:C59),"")</x:f>
        <x:v>103.9088730769231</x:v>
      </x:c>
      <x:c r="G59" s="17" t="n">
        <x:f>IF(ISNUMBER(C59),IF(ISNUMBER(G58),G58+2/(26+1)*(C59-G58),F59),"")</x:f>
        <x:v>105.37154033830798</x:v>
      </x:c>
      <x:c r="H59" s="25" t="n">
        <x:f>IF(AND(ISNUMBER(E59),ISNUMBER(G59)),E59-G59,"")</x:f>
        <x:v>1.8560224996521413</x:v>
      </x:c>
      <x:c r="I59" s="25" t="n">
        <x:f>IF(ISNUMBER(H59),IF(ISNUMBER(I58),I58+2/10*(H59-I58),IF(COUNT(H51:H59)=9,AVERAGE(H51:H59),"")),"")</x:f>
        <x:v>1.3770085723422851</x:v>
      </x:c>
      <x:c r="J59" s="27" t="n">
        <x:f>IF(AND(ISNUMBER(H59),ISNUMBER(I59)),H59-I59,"")</x:f>
        <x:v>0.47901392730985615</x:v>
      </x:c>
      <x:c r="K59" s="28" t="str">
        <x:f>IF(NOT(ISNUMBER(C59)),"Missing / nonnumeric close",IF(ISNUMBER(J59),"MACD ready",IF(ISNUMBER(H59),"MACD ready; signal warming","Warm-up: needs 26 closes")))</x:f>
        <x:v>MACD ready</x:v>
      </x:c>
    </x:row>
    <x:row r="60" ht="20" customHeight="1">
      <x:c r="B60" s="16" t="n">
        <x:f>'Inputs'!B60</x:f>
        <x:v>51</x:v>
      </x:c>
      <x:c r="C60" s="17" t="n">
        <x:f>IF(ISNUMBER('Inputs'!C60),'Inputs'!C60,"")</x:f>
        <x:v>107.8979</x:v>
      </x:c>
      <x:c r="D60" s="17" t="n">
        <x:f>IF(COUNT(C49:C60)=12,AVERAGE(C49:C60),"")</x:f>
        <x:v>107.58989166666667</x:v>
      </x:c>
      <x:c r="E60" s="17" t="n">
        <x:f>IF(ISNUMBER(C60),IF(ISNUMBER(E59),E59+2/(12+1)*(C60-E59),D60),"")</x:f>
        <x:v>107.33069163212011</x:v>
      </x:c>
      <x:c r="F60" s="17" t="n">
        <x:f>IF(COUNT(C35:C60)=26,AVERAGE(C35:C60),"")</x:f>
        <x:v>104.23974230769234</x:v>
      </x:c>
      <x:c r="G60" s="17" t="n">
        <x:f>IF(ISNUMBER(C60),IF(ISNUMBER(G59),G59+2/(26+1)*(C60-G59),F60),"")</x:f>
        <x:v>105.55867809102591</x:v>
      </x:c>
      <x:c r="H60" s="25" t="n">
        <x:f>IF(AND(ISNUMBER(E60),ISNUMBER(G60)),E60-G60,"")</x:f>
        <x:v>1.7720135410941964</x:v>
      </x:c>
      <x:c r="I60" s="25" t="n">
        <x:f>IF(ISNUMBER(H60),IF(ISNUMBER(I59),I59+2/10*(H60-I59),IF(COUNT(H52:H60)=9,AVERAGE(H52:H60),"")),"")</x:f>
        <x:v>1.4560095660926673</x:v>
      </x:c>
      <x:c r="J60" s="27" t="n">
        <x:f>IF(AND(ISNUMBER(H60),ISNUMBER(I60)),H60-I60,"")</x:f>
        <x:v>0.3160039750015291</x:v>
      </x:c>
      <x:c r="K60" s="28" t="str">
        <x:f>IF(NOT(ISNUMBER(C60)),"Missing / nonnumeric close",IF(ISNUMBER(J60),"MACD ready",IF(ISNUMBER(H60),"MACD ready; signal warming","Warm-up: needs 26 closes")))</x:f>
        <x:v>MACD ready</x:v>
      </x:c>
    </x:row>
    <x:row r="61" ht="20" customHeight="1">
      <x:c r="B61" s="16" t="n">
        <x:f>'Inputs'!B61</x:f>
        <x:v>52</x:v>
      </x:c>
      <x:c r="C61" s="17" t="n">
        <x:f>IF(ISNUMBER('Inputs'!C61),'Inputs'!C61,"")</x:f>
        <x:v>107.3537</x:v>
      </x:c>
      <x:c r="D61" s="17" t="n">
        <x:f>IF(COUNT(C50:C61)=12,AVERAGE(C50:C61),"")</x:f>
        <x:v>107.86635833333332</x:v>
      </x:c>
      <x:c r="E61" s="17" t="n">
        <x:f>IF(ISNUMBER(C61),IF(ISNUMBER(E60),E60+2/(12+1)*(C61-E60),D61),"")</x:f>
        <x:v>107.33423138102471</x:v>
      </x:c>
      <x:c r="F61" s="17" t="n">
        <x:f>IF(COUNT(C36:C61)=26,AVERAGE(C36:C61),"")</x:f>
        <x:v>104.54515384615387</x:v>
      </x:c>
      <x:c r="G61" s="17" t="n">
        <x:f>IF(ISNUMBER(C61),IF(ISNUMBER(G60),G60+2/(26+1)*(C61-G60),F61),"")</x:f>
        <x:v>105.69164267687584</x:v>
      </x:c>
      <x:c r="H61" s="25" t="n">
        <x:f>IF(AND(ISNUMBER(E61),ISNUMBER(G61)),E61-G61,"")</x:f>
        <x:v>1.6425887041488636</x:v>
      </x:c>
      <x:c r="I61" s="25" t="n">
        <x:f>IF(ISNUMBER(H61),IF(ISNUMBER(I60),I60+2/10*(H61-I60),IF(COUNT(H53:H61)=9,AVERAGE(H53:H61),"")),"")</x:f>
        <x:v>1.4933253937039066</x:v>
      </x:c>
      <x:c r="J61" s="27" t="n">
        <x:f>IF(AND(ISNUMBER(H61),ISNUMBER(I61)),H61-I61,"")</x:f>
        <x:v>0.149263310444957</x:v>
      </x:c>
      <x:c r="K61" s="28" t="str">
        <x:f>IF(NOT(ISNUMBER(C61)),"Missing / nonnumeric close",IF(ISNUMBER(J61),"MACD ready",IF(ISNUMBER(H61),"MACD ready; signal warming","Warm-up: needs 26 closes")))</x:f>
        <x:v>MACD ready</x:v>
      </x:c>
    </x:row>
    <x:row r="62" ht="20" customHeight="1">
      <x:c r="B62" s="16" t="n">
        <x:f>'Inputs'!B62</x:f>
        <x:v>53</x:v>
      </x:c>
      <x:c r="C62" s="17" t="n">
        <x:f>IF(ISNUMBER('Inputs'!C62),'Inputs'!C62,"")</x:f>
        <x:v>106.8776</x:v>
      </x:c>
      <x:c r="D62" s="17" t="n">
        <x:f>IF(COUNT(C51:C62)=12,AVERAGE(C51:C62),"")</x:f>
        <x:v>108.02572499999998</x:v>
      </x:c>
      <x:c r="E62" s="17" t="n">
        <x:f>IF(ISNUMBER(C62),IF(ISNUMBER(E61),E61+2/(12+1)*(C62-E61),D62),"")</x:f>
        <x:v>107.2639803993286</x:v>
      </x:c>
      <x:c r="F62" s="17" t="n">
        <x:f>IF(COUNT(C37:C62)=26,AVERAGE(C37:C62),"")</x:f>
        <x:v>104.82085000000001</x:v>
      </x:c>
      <x:c r="G62" s="17" t="n">
        <x:f>IF(ISNUMBER(C62),IF(ISNUMBER(G61),G61+2/(26+1)*(C62-G61),F62),"")</x:f>
        <x:v>105.77949136747763</x:v>
      </x:c>
      <x:c r="H62" s="25" t="n">
        <x:f>IF(AND(ISNUMBER(E62),ISNUMBER(G62)),E62-G62,"")</x:f>
        <x:v>1.4844890318509698</x:v>
      </x:c>
      <x:c r="I62" s="25" t="n">
        <x:f>IF(ISNUMBER(H62),IF(ISNUMBER(I61),I61+2/10*(H62-I61),IF(COUNT(H54:H62)=9,AVERAGE(H54:H62),"")),"")</x:f>
        <x:v>1.4915581213333193</x:v>
      </x:c>
      <x:c r="J62" s="27" t="n">
        <x:f>IF(AND(ISNUMBER(H62),ISNUMBER(I62)),H62-I62,"")</x:f>
        <x:v>-0.007069089482349522</x:v>
      </x:c>
      <x:c r="K62" s="28" t="str">
        <x:f>IF(NOT(ISNUMBER(C62)),"Missing / nonnumeric close",IF(ISNUMBER(J62),"MACD ready",IF(ISNUMBER(H62),"MACD ready; signal warming","Warm-up: needs 26 closes")))</x:f>
        <x:v>MACD ready</x:v>
      </x:c>
    </x:row>
    <x:row r="63" ht="20" customHeight="1">
      <x:c r="B63" s="16" t="n">
        <x:f>'Inputs'!B63</x:f>
        <x:v>54</x:v>
      </x:c>
      <x:c r="C63" s="17" t="n">
        <x:f>IF(ISNUMBER('Inputs'!C63),'Inputs'!C63,"")</x:f>
        <x:v>106.5189</x:v>
      </x:c>
      <x:c r="D63" s="17" t="n">
        <x:f>IF(COUNT(C52:C63)=12,AVERAGE(C52:C63),"")</x:f>
        <x:v>108.07151666666668</x:v>
      </x:c>
      <x:c r="E63" s="17" t="n">
        <x:f>IF(ISNUMBER(C63),IF(ISNUMBER(E62),E62+2/(12+1)*(C63-E62),D63),"")</x:f>
        <x:v>107.14935264558574</x:v>
      </x:c>
      <x:c r="F63" s="17" t="n">
        <x:f>IF(COUNT(C38:C63)=26,AVERAGE(C38:C63),"")</x:f>
        <x:v>105.0670076923077</x:v>
      </x:c>
      <x:c r="G63" s="17" t="n">
        <x:f>IF(ISNUMBER(C63),IF(ISNUMBER(G62),G62+2/(26+1)*(C63-G62),F63),"")</x:f>
        <x:v>105.83426237729411</x:v>
      </x:c>
      <x:c r="H63" s="25" t="n">
        <x:f>IF(AND(ISNUMBER(E63),ISNUMBER(G63)),E63-G63,"")</x:f>
        <x:v>1.3150902682916268</x:v>
      </x:c>
      <x:c r="I63" s="25" t="n">
        <x:f>IF(ISNUMBER(H63),IF(ISNUMBER(I62),I62+2/10*(H63-I62),IF(COUNT(H55:H63)=9,AVERAGE(H55:H63),"")),"")</x:f>
        <x:v>1.4562645507249807</x:v>
      </x:c>
      <x:c r="J63" s="27" t="n">
        <x:f>IF(AND(ISNUMBER(H63),ISNUMBER(I63)),H63-I63,"")</x:f>
        <x:v>-0.14117428243335395</x:v>
      </x:c>
      <x:c r="K63" s="28" t="str">
        <x:f>IF(NOT(ISNUMBER(C63)),"Missing / nonnumeric close",IF(ISNUMBER(J63),"MACD ready",IF(ISNUMBER(H63),"MACD ready; signal warming","Warm-up: needs 26 closes")))</x:f>
        <x:v>MACD ready</x:v>
      </x:c>
    </x:row>
    <x:row r="64" ht="20" customHeight="1">
      <x:c r="B64" s="16" t="n">
        <x:f>'Inputs'!B64</x:f>
        <x:v>55</x:v>
      </x:c>
      <x:c r="C64" s="17" t="n">
        <x:f>IF(ISNUMBER('Inputs'!C64),'Inputs'!C64,"")</x:f>
        <x:v>106.2981</x:v>
      </x:c>
      <x:c r="D64" s="17" t="n">
        <x:f>IF(COUNT(C53:C64)=12,AVERAGE(C53:C64),"")</x:f>
        <x:v>108.01605</x:v>
      </x:c>
      <x:c r="E64" s="17" t="n">
        <x:f>IF(ISNUMBER(C64),IF(ISNUMBER(E63),E63+2/(12+1)*(C64-E63),D64),"")</x:f>
        <x:v>107.01839070011101</x:v>
      </x:c>
      <x:c r="F64" s="17" t="n">
        <x:f>IF(COUNT(C39:C64)=26,AVERAGE(C39:C64),"")</x:f>
        <x:v>105.28741923076922</x:v>
      </x:c>
      <x:c r="G64" s="17" t="n">
        <x:f>IF(ISNUMBER(C64),IF(ISNUMBER(G63),G63+2/(26+1)*(C64-G63),F64),"")</x:f>
        <x:v>105.86862071971677</x:v>
      </x:c>
      <x:c r="H64" s="25" t="n">
        <x:f>IF(AND(ISNUMBER(E64),ISNUMBER(G64)),E64-G64,"")</x:f>
        <x:v>1.1497699803942396</x:v>
      </x:c>
      <x:c r="I64" s="25" t="n">
        <x:f>IF(ISNUMBER(H64),IF(ISNUMBER(I63),I63+2/10*(H64-I63),IF(COUNT(H56:H64)=9,AVERAGE(H56:H64),"")),"")</x:f>
        <x:v>1.3949656366588326</x:v>
      </x:c>
      <x:c r="J64" s="27" t="n">
        <x:f>IF(AND(ISNUMBER(H64),ISNUMBER(I64)),H64-I64,"")</x:f>
        <x:v>-0.24519565626459294</x:v>
      </x:c>
      <x:c r="K64" s="28" t="str">
        <x:f>IF(NOT(ISNUMBER(C64)),"Missing / nonnumeric close",IF(ISNUMBER(J64),"MACD ready",IF(ISNUMBER(H64),"MACD ready; signal warming","Warm-up: needs 26 closes")))</x:f>
        <x:v>MACD ready</x:v>
      </x:c>
    </x:row>
    <x:row r="65" ht="20" customHeight="1">
      <x:c r="B65" s="16" t="n">
        <x:f>'Inputs'!B65</x:f>
        <x:v>56</x:v>
      </x:c>
      <x:c r="C65" s="17" t="n">
        <x:f>IF(ISNUMBER('Inputs'!C65),'Inputs'!C65,"")</x:f>
        <x:v>106.2053</x:v>
      </x:c>
      <x:c r="D65" s="17" t="n">
        <x:f>IF(COUNT(C54:C65)=12,AVERAGE(C54:C65),"")</x:f>
        <x:v>107.87828333333334</x:v>
      </x:c>
      <x:c r="E65" s="17" t="n">
        <x:f>IF(ISNUMBER(C65),IF(ISNUMBER(E64),E64+2/(12+1)*(C65-E64),D65),"")</x:f>
        <x:v>106.89329982317085</x:v>
      </x:c>
      <x:c r="F65" s="17" t="n">
        <x:f>IF(COUNT(C40:C65)=26,AVERAGE(C40:C65),"")</x:f>
        <x:v>105.48810384615385</x:v>
      </x:c>
      <x:c r="G65" s="17" t="n">
        <x:f>IF(ISNUMBER(C65),IF(ISNUMBER(G64),G64+2/(26+1)*(C65-G64),F65),"")</x:f>
        <x:v>105.89355992566368</x:v>
      </x:c>
      <x:c r="H65" s="25" t="n">
        <x:f>IF(AND(ISNUMBER(E65),ISNUMBER(G65)),E65-G65,"")</x:f>
        <x:v>0.999739897507169</x:v>
      </x:c>
      <x:c r="I65" s="25" t="n">
        <x:f>IF(ISNUMBER(H65),IF(ISNUMBER(I64),I64+2/10*(H65-I64),IF(COUNT(H57:H65)=9,AVERAGE(H57:H65),"")),"")</x:f>
        <x:v>1.3159204888284999</x:v>
      </x:c>
      <x:c r="J65" s="27" t="n">
        <x:f>IF(AND(ISNUMBER(H65),ISNUMBER(I65)),H65-I65,"")</x:f>
        <x:v>-0.3161805913213309</x:v>
      </x:c>
      <x:c r="K65" s="28" t="str">
        <x:f>IF(NOT(ISNUMBER(C65)),"Missing / nonnumeric close",IF(ISNUMBER(J65),"MACD ready",IF(ISNUMBER(H65),"MACD ready; signal warming","Warm-up: needs 26 closes")))</x:f>
        <x:v>MACD ready</x:v>
      </x:c>
    </x:row>
    <x:row r="66" ht="20" customHeight="1">
      <x:c r="B66" s="16" t="n">
        <x:f>'Inputs'!B66</x:f>
        <x:v>57</x:v>
      </x:c>
      <x:c r="C66" s="17" t="n">
        <x:f>IF(ISNUMBER('Inputs'!C66),'Inputs'!C66,"")</x:f>
        <x:v>106.2029</x:v>
      </x:c>
      <x:c r="D66" s="17" t="n">
        <x:f>IF(COUNT(C55:C66)=12,AVERAGE(C55:C66),"")</x:f>
        <x:v>107.68080833333335</x:v>
      </x:c>
      <x:c r="E66" s="17" t="n">
        <x:f>IF(ISNUMBER(C66),IF(ISNUMBER(E65),E65+2/(12+1)*(C66-E65),D66),"")</x:f>
        <x:v>106.78708446575995</x:v>
      </x:c>
      <x:c r="F66" s="17" t="n">
        <x:f>IF(COUNT(C41:C66)=26,AVERAGE(C41:C66),"")</x:f>
        <x:v>105.67556153846157</x:v>
      </x:c>
      <x:c r="G66" s="17" t="n">
        <x:f>IF(ISNUMBER(C66),IF(ISNUMBER(G65),G65+2/(26+1)*(C66-G65),F66),"")</x:f>
        <x:v>105.91647400524415</x:v>
      </x:c>
      <x:c r="H66" s="25" t="n">
        <x:f>IF(AND(ISNUMBER(E66),ISNUMBER(G66)),E66-G66,"")</x:f>
        <x:v>0.8706104605157918</x:v>
      </x:c>
      <x:c r="I66" s="25" t="n">
        <x:f>IF(ISNUMBER(H66),IF(ISNUMBER(I65),I65+2/10*(H66-I65),IF(COUNT(H58:H66)=9,AVERAGE(H58:H66),"")),"")</x:f>
        <x:v>1.2268584831659584</x:v>
      </x:c>
      <x:c r="J66" s="27" t="n">
        <x:f>IF(AND(ISNUMBER(H66),ISNUMBER(I66)),H66-I66,"")</x:f>
        <x:v>-0.35624802265016653</x:v>
      </x:c>
      <x:c r="K66" s="28" t="str">
        <x:f>IF(NOT(ISNUMBER(C66)),"Missing / nonnumeric close",IF(ISNUMBER(J66),"MACD ready",IF(ISNUMBER(H66),"MACD ready; signal warming","Warm-up: needs 26 closes")))</x:f>
        <x:v>MACD ready</x:v>
      </x:c>
    </x:row>
    <x:row r="67" ht="20" customHeight="1">
      <x:c r="B67" s="16" t="n">
        <x:f>'Inputs'!B67</x:f>
        <x:v>58</x:v>
      </x:c>
      <x:c r="C67" s="17" t="n">
        <x:f>IF(ISNUMBER('Inputs'!C67),'Inputs'!C67,"")</x:f>
        <x:v>106.2352</x:v>
      </x:c>
      <x:c r="D67" s="17" t="n">
        <x:f>IF(COUNT(C56:C67)=12,AVERAGE(C56:C67),"")</x:f>
        <x:v>107.44655833333336</x:v>
      </x:c>
      <x:c r="E67" s="17" t="n">
        <x:f>IF(ISNUMBER(C67),IF(ISNUMBER(E66),E66+2/(12+1)*(C67-E66),D67),"")</x:f>
        <x:v>106.70217916333534</x:v>
      </x:c>
      <x:c r="F67" s="17" t="n">
        <x:f>IF(COUNT(C42:C67)=26,AVERAGE(C42:C67),"")</x:f>
        <x:v>105.85508076923078</x:v>
      </x:c>
      <x:c r="G67" s="17" t="n">
        <x:f>IF(ISNUMBER(C67),IF(ISNUMBER(G66),G66+2/(26+1)*(C67-G66),F67),"")</x:f>
        <x:v>105.94008333818903</x:v>
      </x:c>
      <x:c r="H67" s="25" t="n">
        <x:f>IF(AND(ISNUMBER(E67),ISNUMBER(G67)),E67-G67,"")</x:f>
        <x:v>0.7620958251463179</x:v>
      </x:c>
      <x:c r="I67" s="25" t="n">
        <x:f>IF(ISNUMBER(H67),IF(ISNUMBER(I66),I66+2/10*(H67-I66),IF(COUNT(H59:H67)=9,AVERAGE(H59:H67),"")),"")</x:f>
        <x:v>1.1339059515620302</x:v>
      </x:c>
      <x:c r="J67" s="27" t="n">
        <x:f>IF(AND(ISNUMBER(H67),ISNUMBER(I67)),H67-I67,"")</x:f>
        <x:v>-0.3718101264157123</x:v>
      </x:c>
      <x:c r="K67" s="28" t="str">
        <x:f>IF(NOT(ISNUMBER(C67)),"Missing / nonnumeric close",IF(ISNUMBER(J67),"MACD ready",IF(ISNUMBER(H67),"MACD ready; signal warming","Warm-up: needs 26 closes")))</x:f>
        <x:v>MACD ready</x:v>
      </x:c>
    </x:row>
    <x:row r="68" ht="20" customHeight="1">
      <x:c r="B68" s="16" t="n">
        <x:f>'Inputs'!B68</x:f>
        <x:v>59</x:v>
      </x:c>
      <x:c r="C68" s="17" t="n">
        <x:f>IF(ISNUMBER('Inputs'!C68),'Inputs'!C68,"")</x:f>
        <x:v>106.2389</x:v>
      </x:c>
      <x:c r="D68" s="17" t="n">
        <x:f>IF(COUNT(C57:C68)=12,AVERAGE(C57:C68),"")</x:f>
        <x:v>107.1957</x:v>
      </x:c>
      <x:c r="E68" s="17" t="n">
        <x:f>IF(ISNUMBER(C68),IF(ISNUMBER(E67),E67+2/(12+1)*(C68-E67),D68),"")</x:f>
        <x:v>106.63090544589913</x:v>
      </x:c>
      <x:c r="F68" s="17" t="n">
        <x:f>IF(COUNT(C43:C68)=26,AVERAGE(C43:C68),"")</x:f>
        <x:v>106.02929230769232</x:v>
      </x:c>
      <x:c r="G68" s="17" t="n">
        <x:f>IF(ISNUMBER(C68),IF(ISNUMBER(G67),G67+2/(26+1)*(C68-G67),F68),"")</x:f>
        <x:v>105.96221790573058</x:v>
      </x:c>
      <x:c r="H68" s="25" t="n">
        <x:f>IF(AND(ISNUMBER(E68),ISNUMBER(G68)),E68-G68,"")</x:f>
        <x:v>0.6686875401685484</x:v>
      </x:c>
      <x:c r="I68" s="25" t="n">
        <x:f>IF(ISNUMBER(H68),IF(ISNUMBER(I67),I67+2/10*(H68-I67),IF(COUNT(H60:H68)=9,AVERAGE(H60:H68),"")),"")</x:f>
        <x:v>1.0408622692833338</x:v>
      </x:c>
      <x:c r="J68" s="27" t="n">
        <x:f>IF(AND(ISNUMBER(H68),ISNUMBER(I68)),H68-I68,"")</x:f>
        <x:v>-0.37217472911478544</x:v>
      </x:c>
      <x:c r="K68" s="28" t="str">
        <x:f>IF(NOT(ISNUMBER(C68)),"Missing / nonnumeric close",IF(ISNUMBER(J68),"MACD ready",IF(ISNUMBER(H68),"MACD ready; signal warming","Warm-up: needs 26 closes")))</x:f>
        <x:v>MACD ready</x:v>
      </x:c>
    </x:row>
    <x:row r="69" ht="20" customHeight="1">
      <x:c r="B69" s="16" t="n">
        <x:f>'Inputs'!B69</x:f>
        <x:v>60</x:v>
      </x:c>
      <x:c r="C69" s="17" t="n">
        <x:f>IF(ISNUMBER('Inputs'!C69),'Inputs'!C69,"")</x:f>
        <x:v>106.1568</x:v>
      </x:c>
      <x:c r="D69" s="17" t="n">
        <x:f>IF(COUNT(C58:C69)=12,AVERAGE(C58:C69),"")</x:f>
        <x:v>106.94324999999999</x:v>
      </x:c>
      <x:c r="E69" s="17" t="n">
        <x:f>IF(ISNUMBER(C69),IF(ISNUMBER(E68),E68+2/(12+1)*(C69-E68),D69),"")</x:f>
        <x:v>106.55796614653003</x:v>
      </x:c>
      <x:c r="F69" s="17" t="n">
        <x:f>IF(COUNT(C44:C69)=26,AVERAGE(C44:C69),"")</x:f>
        <x:v>106.19733846153846</x:v>
      </x:c>
      <x:c r="G69" s="17" t="n">
        <x:f>IF(ISNUMBER(C69),IF(ISNUMBER(G68),G68+2/(26+1)*(C69-G68),F69),"")</x:f>
        <x:v>105.97663139419498</x:v>
      </x:c>
      <x:c r="H69" s="25" t="n">
        <x:f>IF(AND(ISNUMBER(E69),ISNUMBER(G69)),E69-G69,"")</x:f>
        <x:v>0.5813347523350529</x:v>
      </x:c>
      <x:c r="I69" s="25" t="n">
        <x:f>IF(ISNUMBER(H69),IF(ISNUMBER(I68),I68+2/10*(H69-I68),IF(COUNT(H61:H69)=9,AVERAGE(H61:H69),"")),"")</x:f>
        <x:v>0.9489567658936776</x:v>
      </x:c>
      <x:c r="J69" s="27" t="n">
        <x:f>IF(AND(ISNUMBER(H69),ISNUMBER(I69)),H69-I69,"")</x:f>
        <x:v>-0.36762201355862467</x:v>
      </x:c>
      <x:c r="K69" s="28" t="str">
        <x:f>IF(NOT(ISNUMBER(C69)),"Missing / nonnumeric close",IF(ISNUMBER(J69),"MACD ready",IF(ISNUMBER(H69),"MACD ready; signal warming","Warm-up: needs 26 closes")))</x:f>
        <x:v>MACD ready</x:v>
      </x:c>
    </x:row>
    <x:row r="70" ht="20" customHeight="1">
      <x:c r="B70" s="16" t="n">
        <x:f>'Inputs'!B70</x:f>
        <x:v>61</x:v>
      </x:c>
      <x:c r="C70" s="17" t="n">
        <x:f>IF(ISNUMBER('Inputs'!C70),'Inputs'!C70,"")</x:f>
        <x:v>105.9495</x:v>
      </x:c>
      <x:c r="D70" s="17" t="n">
        <x:f>IF(COUNT(C59:C70)=12,AVERAGE(C59:C70),"")</x:f>
        <x:v>106.69780833333333</x:v>
      </x:c>
      <x:c r="E70" s="17" t="n">
        <x:f>IF(ISNUMBER(C70),IF(ISNUMBER(E69),E69+2/(12+1)*(C70-E69),D70),"")</x:f>
        <x:v>106.4643559701408</x:v>
      </x:c>
      <x:c r="F70" s="17" t="n">
        <x:f>IF(COUNT(C45:C70)=26,AVERAGE(C45:C70),"")</x:f>
        <x:v>106.35473076923078</x:v>
      </x:c>
      <x:c r="G70" s="17" t="n">
        <x:f>IF(ISNUMBER(C70),IF(ISNUMBER(G69),G69+2/(26+1)*(C70-G69),F70),"")</x:f>
        <x:v>105.97462166129165</x:v>
      </x:c>
      <x:c r="H70" s="25" t="n">
        <x:f>IF(AND(ISNUMBER(E70),ISNUMBER(G70)),E70-G70,"")</x:f>
        <x:v>0.48973430884915103</x:v>
      </x:c>
      <x:c r="I70" s="25" t="n">
        <x:f>IF(ISNUMBER(H70),IF(ISNUMBER(I69),I69+2/10*(H70-I69),IF(COUNT(H62:H70)=9,AVERAGE(H62:H70),"")),"")</x:f>
        <x:v>0.8571122744847723</x:v>
      </x:c>
      <x:c r="J70" s="27" t="n">
        <x:f>IF(AND(ISNUMBER(H70),ISNUMBER(I70)),H70-I70,"")</x:f>
        <x:v>-0.3673779656356213</x:v>
      </x:c>
      <x:c r="K70" s="28" t="str">
        <x:f>IF(NOT(ISNUMBER(C70)),"Missing / nonnumeric close",IF(ISNUMBER(J70),"MACD ready",IF(ISNUMBER(H70),"MACD ready; signal warming","Warm-up: needs 26 closes")))</x:f>
        <x:v>MACD ready</x:v>
      </x:c>
    </x:row>
    <x:row r="71" ht="20" customHeight="1">
      <x:c r="B71" s="16" t="n">
        <x:f>'Inputs'!B71</x:f>
        <x:v>62</x:v>
      </x:c>
      <x:c r="C71" s="17" t="n">
        <x:f>IF(ISNUMBER('Inputs'!C71),'Inputs'!C71,"")</x:f>
        <x:v>105.6038</x:v>
      </x:c>
      <x:c r="D71" s="17" t="n">
        <x:f>IF(COUNT(C60:C71)=12,AVERAGE(C60:C71),"")</x:f>
        <x:v>106.46154999999999</x:v>
      </x:c>
      <x:c r="E71" s="17" t="n">
        <x:f>IF(ISNUMBER(C71),IF(ISNUMBER(E70),E70+2/(12+1)*(C71-E70),D71),"")</x:f>
        <x:v>106.33196274396529</x:v>
      </x:c>
      <x:c r="F71" s="17" t="n">
        <x:f>IF(COUNT(C46:C71)=26,AVERAGE(C46:C71),"")</x:f>
        <x:v>106.4939576923077</x:v>
      </x:c>
      <x:c r="G71" s="17" t="n">
        <x:f>IF(ISNUMBER(C71),IF(ISNUMBER(G70),G70+2/(26+1)*(C71-G70),F71),"")</x:f>
        <x:v>105.94715339008486</x:v>
      </x:c>
      <x:c r="H71" s="25" t="n">
        <x:f>IF(AND(ISNUMBER(E71),ISNUMBER(G71)),E71-G71,"")</x:f>
        <x:v>0.3848093538804278</x:v>
      </x:c>
      <x:c r="I71" s="25" t="n">
        <x:f>IF(ISNUMBER(H71),IF(ISNUMBER(I70),I70+2/10*(H71-I70),IF(COUNT(H63:H71)=9,AVERAGE(H63:H71),"")),"")</x:f>
        <x:v>0.7626516903639035</x:v>
      </x:c>
      <x:c r="J71" s="27" t="n">
        <x:f>IF(AND(ISNUMBER(H71),ISNUMBER(I71)),H71-I71,"")</x:f>
        <x:v>-0.37784233648347565</x:v>
      </x:c>
      <x:c r="K71" s="28" t="str">
        <x:f>IF(NOT(ISNUMBER(C71)),"Missing / nonnumeric close",IF(ISNUMBER(J71),"MACD ready",IF(ISNUMBER(H71),"MACD ready; signal warming","Warm-up: needs 26 closes")))</x:f>
        <x:v>MACD ready</x:v>
      </x:c>
    </x:row>
    <x:row r="72" ht="20" customHeight="1">
      <x:c r="B72" s="16" t="n">
        <x:f>'Inputs'!B72</x:f>
        <x:v>63</x:v>
      </x:c>
      <x:c r="C72" s="17" t="n">
        <x:f>IF(ISNUMBER('Inputs'!C72),'Inputs'!C72,"")</x:f>
        <x:v>105.1373</x:v>
      </x:c>
      <x:c r="D72" s="17" t="n">
        <x:f>IF(COUNT(C61:C72)=12,AVERAGE(C61:C72),"")</x:f>
        <x:v>106.2315</x:v>
      </x:c>
      <x:c r="E72" s="17" t="n">
        <x:f>IF(ISNUMBER(C72),IF(ISNUMBER(E71),E71+2/(12+1)*(C72-E71),D72),"")</x:f>
        <x:v>106.14816847566294</x:v>
      </x:c>
      <x:c r="F72" s="17" t="n">
        <x:f>IF(COUNT(C47:C72)=26,AVERAGE(C47:C72),"")</x:f>
        <x:v>106.60576923076925</x:v>
      </x:c>
      <x:c r="G72" s="17" t="n">
        <x:f>IF(ISNUMBER(C72),IF(ISNUMBER(G71),G71+2/(26+1)*(C72-G71),F72),"")</x:f>
        <x:v>105.88716425007858</x:v>
      </x:c>
      <x:c r="H72" s="25" t="n">
        <x:f>IF(AND(ISNUMBER(E72),ISNUMBER(G72)),E72-G72,"")</x:f>
        <x:v>0.2610042255843581</x:v>
      </x:c>
      <x:c r="I72" s="25" t="n">
        <x:f>IF(ISNUMBER(H72),IF(ISNUMBER(I71),I71+2/10*(H72-I71),IF(COUNT(H64:H72)=9,AVERAGE(H64:H72),"")),"")</x:f>
        <x:v>0.6623221974079944</x:v>
      </x:c>
      <x:c r="J72" s="27" t="n">
        <x:f>IF(AND(ISNUMBER(H72),ISNUMBER(I72)),H72-I72,"")</x:f>
        <x:v>-0.40131797182363627</x:v>
      </x:c>
      <x:c r="K72" s="28" t="str">
        <x:f>IF(NOT(ISNUMBER(C72)),"Missing / nonnumeric close",IF(ISNUMBER(J72),"MACD ready",IF(ISNUMBER(H72),"MACD ready; signal warming","Warm-up: needs 26 closes")))</x:f>
        <x:v>MACD ready</x:v>
      </x:c>
    </x:row>
    <x:row r="73" ht="20" customHeight="1">
      <x:c r="B73" s="16" t="n">
        <x:f>'Inputs'!B73</x:f>
        <x:v>64</x:v>
      </x:c>
      <x:c r="C73" s="17" t="n">
        <x:f>IF(ISNUMBER('Inputs'!C73),'Inputs'!C73,"")</x:f>
        <x:v>104.5969</x:v>
      </x:c>
      <x:c r="D73" s="17" t="n">
        <x:f>IF(COUNT(C62:C73)=12,AVERAGE(C62:C73),"")</x:f>
        <x:v>106.00176666666668</x:v>
      </x:c>
      <x:c r="E73" s="17" t="n">
        <x:f>IF(ISNUMBER(C73),IF(ISNUMBER(E72),E72+2/(12+1)*(C73-E72),D73),"")</x:f>
        <x:v>105.90951178709942</x:v>
      </x:c>
      <x:c r="F73" s="17" t="n">
        <x:f>IF(COUNT(C48:C73)=26,AVERAGE(C48:C73),"")</x:f>
        <x:v>106.68086923076923</x:v>
      </x:c>
      <x:c r="G73" s="17" t="n">
        <x:f>IF(ISNUMBER(C73),IF(ISNUMBER(G72),G72+2/(26+1)*(C73-G72),F73),"")</x:f>
        <x:v>105.79158912044313</x:v>
      </x:c>
      <x:c r="H73" s="25" t="n">
        <x:f>IF(AND(ISNUMBER(E73),ISNUMBER(G73)),E73-G73,"")</x:f>
        <x:v>0.11792266665628404</x:v>
      </x:c>
      <x:c r="I73" s="25" t="n">
        <x:f>IF(ISNUMBER(H73),IF(ISNUMBER(I72),I72+2/10*(H73-I72),IF(COUNT(H65:H73)=9,AVERAGE(H65:H73),"")),"")</x:f>
        <x:v>0.5534422912576523</x:v>
      </x:c>
      <x:c r="J73" s="27" t="n">
        <x:f>IF(AND(ISNUMBER(H73),ISNUMBER(I73)),H73-I73,"")</x:f>
        <x:v>-0.4355196246013683</x:v>
      </x:c>
      <x:c r="K73" s="28" t="str">
        <x:f>IF(NOT(ISNUMBER(C73)),"Missing / nonnumeric close",IF(ISNUMBER(J73),"MACD ready",IF(ISNUMBER(H73),"MACD ready; signal warming","Warm-up: needs 26 closes")))</x:f>
        <x:v>MACD ready</x:v>
      </x:c>
    </x:row>
    <x:row r="74" ht="20" customHeight="1">
      <x:c r="B74" s="16" t="n">
        <x:f>'Inputs'!B74</x:f>
        <x:v>65</x:v>
      </x:c>
      <x:c r="C74" s="17" t="n">
        <x:f>IF(ISNUMBER('Inputs'!C74),'Inputs'!C74,"")</x:f>
        <x:v>104.0521</x:v>
      </x:c>
      <x:c r="D74" s="17" t="n">
        <x:f>IF(COUNT(C63:C74)=12,AVERAGE(C63:C74),"")</x:f>
        <x:v>105.76630833333331</x:v>
      </x:c>
      <x:c r="E74" s="17" t="n">
        <x:f>IF(ISNUMBER(C74),IF(ISNUMBER(E73),E73+2/(12+1)*(C74-E73),D74),"")</x:f>
        <x:v>105.62375612754566</x:v>
      </x:c>
      <x:c r="F74" s="17" t="n">
        <x:f>IF(COUNT(C49:C74)=26,AVERAGE(C49:C74),"")</x:f>
        <x:v>106.7117576923077</x:v>
      </x:c>
      <x:c r="G74" s="17" t="n">
        <x:f>IF(ISNUMBER(C74),IF(ISNUMBER(G73),G73+2/(26+1)*(C74-G73),F74),"")</x:f>
        <x:v>105.66273807448438</x:v>
      </x:c>
      <x:c r="H74" s="25" t="n">
        <x:f>IF(AND(ISNUMBER(E74),ISNUMBER(G74)),E74-G74,"")</x:f>
        <x:v>-0.03898194693871915</x:v>
      </x:c>
      <x:c r="I74" s="25" t="n">
        <x:f>IF(ISNUMBER(H74),IF(ISNUMBER(I73),I73+2/10*(H74-I73),IF(COUNT(H66:H74)=9,AVERAGE(H66:H74),"")),"")</x:f>
        <x:v>0.434957443618378</x:v>
      </x:c>
      <x:c r="J74" s="27" t="n">
        <x:f>IF(AND(ISNUMBER(H74),ISNUMBER(I74)),H74-I74,"")</x:f>
        <x:v>-0.47393939055709716</x:v>
      </x:c>
      <x:c r="K74" s="28" t="str">
        <x:f>IF(NOT(ISNUMBER(C74)),"Missing / nonnumeric close",IF(ISNUMBER(J74),"MACD ready",IF(ISNUMBER(H74),"MACD ready; signal warming","Warm-up: needs 26 closes")))</x:f>
        <x:v>MACD ready</x:v>
      </x:c>
    </x:row>
    <x:row r="75" ht="20" customHeight="1">
      <x:c r="B75" s="16" t="n">
        <x:f>'Inputs'!B75</x:f>
        <x:v>66</x:v>
      </x:c>
      <x:c r="C75" s="17" t="n">
        <x:f>IF(ISNUMBER('Inputs'!C75),'Inputs'!C75,"")</x:f>
        <x:v>103.5842</x:v>
      </x:c>
      <x:c r="D75" s="17" t="n">
        <x:f>IF(COUNT(C64:C75)=12,AVERAGE(C64:C75),"")</x:f>
        <x:v>105.52174999999998</x:v>
      </x:c>
      <x:c r="E75" s="17" t="n">
        <x:f>IF(ISNUMBER(C75),IF(ISNUMBER(E74),E74+2/(12+1)*(C75-E74),D75),"")</x:f>
        <x:v>105.3099782617694</x:v>
      </x:c>
      <x:c r="F75" s="17" t="n">
        <x:f>IF(COUNT(C50:C75)=26,AVERAGE(C50:C75),"")</x:f>
        <x:v>106.69437692307692</x:v>
      </x:c>
      <x:c r="G75" s="17" t="n">
        <x:f>IF(ISNUMBER(C75),IF(ISNUMBER(G74),G74+2/(26+1)*(C75-G74),F75),"")</x:f>
        <x:v>105.50877229118925</x:v>
      </x:c>
      <x:c r="H75" s="25" t="n">
        <x:f>IF(AND(ISNUMBER(E75),ISNUMBER(G75)),E75-G75,"")</x:f>
        <x:v>-0.1987940294198438</x:v>
      </x:c>
      <x:c r="I75" s="25" t="n">
        <x:f>IF(ISNUMBER(H75),IF(ISNUMBER(I74),I74+2/10*(H75-I74),IF(COUNT(H67:H75)=9,AVERAGE(H67:H75),"")),"")</x:f>
        <x:v>0.30820714901073365</x:v>
      </x:c>
      <x:c r="J75" s="27" t="n">
        <x:f>IF(AND(ISNUMBER(H75),ISNUMBER(I75)),H75-I75,"")</x:f>
        <x:v>-0.5070011784305775</x:v>
      </x:c>
      <x:c r="K75" s="28" t="str">
        <x:f>IF(NOT(ISNUMBER(C75)),"Missing / nonnumeric close",IF(ISNUMBER(J75),"MACD ready",IF(ISNUMBER(H75),"MACD ready; signal warming","Warm-up: needs 26 closes")))</x:f>
        <x:v>MACD ready</x:v>
      </x:c>
    </x:row>
    <x:row r="76" ht="20" customHeight="1">
      <x:c r="B76" s="16" t="n">
        <x:f>'Inputs'!B76</x:f>
        <x:v>67</x:v>
      </x:c>
      <x:c r="C76" s="17" t="n">
        <x:f>IF(ISNUMBER('Inputs'!C76),'Inputs'!C76,"")</x:f>
        <x:v>103.2737</x:v>
      </x:c>
      <x:c r="D76" s="17" t="n">
        <x:f>IF(COUNT(C65:C76)=12,AVERAGE(C65:C76),"")</x:f>
        <x:v>105.26971666666664</x:v>
      </x:c>
      <x:c r="E76" s="17" t="n">
        <x:f>IF(ISNUMBER(C76),IF(ISNUMBER(E75),E75+2/(12+1)*(C76-E75),D76),"")</x:f>
        <x:v>104.99670468303565</x:v>
      </x:c>
      <x:c r="F76" s="17" t="n">
        <x:f>IF(COUNT(C51:C76)=26,AVERAGE(C51:C76),"")</x:f>
        <x:v>106.62931923076923</x:v>
      </x:c>
      <x:c r="G76" s="17" t="n">
        <x:f>IF(ISNUMBER(C76),IF(ISNUMBER(G75),G75+2/(26+1)*(C76-G75),F76),"")</x:f>
        <x:v>105.34321138073078</x:v>
      </x:c>
      <x:c r="H76" s="25" t="n">
        <x:f>IF(AND(ISNUMBER(E76),ISNUMBER(G76)),E76-G76,"")</x:f>
        <x:v>-0.3465066976951334</x:v>
      </x:c>
      <x:c r="I76" s="25" t="n">
        <x:f>IF(ISNUMBER(H76),IF(ISNUMBER(I75),I75+2/10*(H76-I75),IF(COUNT(H68:H76)=9,AVERAGE(H68:H76),"")),"")</x:f>
        <x:v>0.17726437966956024</x:v>
      </x:c>
      <x:c r="J76" s="27" t="n">
        <x:f>IF(AND(ISNUMBER(H76),ISNUMBER(I76)),H76-I76,"")</x:f>
        <x:v>-0.5237710773646936</x:v>
      </x:c>
      <x:c r="K76" s="28" t="str">
        <x:f>IF(NOT(ISNUMBER(C76)),"Missing / nonnumeric close",IF(ISNUMBER(J76),"MACD ready",IF(ISNUMBER(H76),"MACD ready; signal warming","Warm-up: needs 26 closes")))</x:f>
        <x:v>MACD ready</x:v>
      </x:c>
    </x:row>
    <x:row r="77" ht="20" customHeight="1">
      <x:c r="B77" s="16" t="n">
        <x:f>'Inputs'!B77</x:f>
        <x:v>68</x:v>
      </x:c>
      <x:c r="C77" s="17" t="n">
        <x:f>IF(ISNUMBER('Inputs'!C77),'Inputs'!C77,"")</x:f>
        <x:v>103.1863</x:v>
      </x:c>
      <x:c r="D77" s="17" t="n">
        <x:f>IF(COUNT(C66:C77)=12,AVERAGE(C66:C77),"")</x:f>
        <x:v>105.01813333333332</x:v>
      </x:c>
      <x:c r="E77" s="17" t="n">
        <x:f>IF(ISNUMBER(C77),IF(ISNUMBER(E76),E76+2/(12+1)*(C77-E76),D77),"")</x:f>
        <x:v>104.71818088564555</x:v>
      </x:c>
      <x:c r="F77" s="17" t="n">
        <x:f>IF(COUNT(C52:C77)=26,AVERAGE(C52:C77),"")</x:f>
        <x:v>106.52227692307692</x:v>
      </x:c>
      <x:c r="G77" s="17" t="n">
        <x:f>IF(ISNUMBER(C77),IF(ISNUMBER(G76),G76+2/(26+1)*(C77-G76),F77),"")</x:f>
        <x:v>105.18344016734332</x:v>
      </x:c>
      <x:c r="H77" s="25" t="n">
        <x:f>IF(AND(ISNUMBER(E77),ISNUMBER(G77)),E77-G77,"")</x:f>
        <x:v>-0.46525928169776876</x:v>
      </x:c>
      <x:c r="I77" s="25" t="n">
        <x:f>IF(ISNUMBER(H77),IF(ISNUMBER(I76),I76+2/10*(H77-I76),IF(COUNT(H69:H77)=9,AVERAGE(H69:H77),"")),"")</x:f>
        <x:v>0.04875964739609445</x:v>
      </x:c>
      <x:c r="J77" s="27" t="n">
        <x:f>IF(AND(ISNUMBER(H77),ISNUMBER(I77)),H77-I77,"")</x:f>
        <x:v>-0.5140189290938633</x:v>
      </x:c>
      <x:c r="K77" s="28" t="str">
        <x:f>IF(NOT(ISNUMBER(C77)),"Missing / nonnumeric close",IF(ISNUMBER(J77),"MACD ready",IF(ISNUMBER(H77),"MACD ready; signal warming","Warm-up: needs 26 closes")))</x:f>
        <x:v>MACD ready</x:v>
      </x:c>
    </x:row>
    <x:row r="78" ht="20" customHeight="1">
      <x:c r="B78" s="16" t="n">
        <x:f>'Inputs'!B78</x:f>
        <x:v>69</x:v>
      </x:c>
      <x:c r="C78" s="17" t="n">
        <x:f>IF(ISNUMBER('Inputs'!C78),'Inputs'!C78,"")</x:f>
        <x:v>103.3627</x:v>
      </x:c>
      <x:c r="D78" s="17" t="n">
        <x:f>IF(COUNT(C67:C78)=12,AVERAGE(C67:C78),"")</x:f>
        <x:v>104.78145</x:v>
      </x:c>
      <x:c r="E78" s="17" t="n">
        <x:f>IF(ISNUMBER(C78),IF(ISNUMBER(E77),E77+2/(12+1)*(C78-E77),D78),"")</x:f>
        <x:v>104.509645364777</x:v>
      </x:c>
      <x:c r="F78" s="17" t="n">
        <x:f>IF(COUNT(C53:C78)=26,AVERAGE(C53:C78),"")</x:f>
        <x:v>106.38377692307692</x:v>
      </x:c>
      <x:c r="G78" s="17" t="n">
        <x:f>IF(ISNUMBER(C78),IF(ISNUMBER(G77),G77+2/(26+1)*(C78-G77),F78),"")</x:f>
        <x:v>105.04857052531788</x:v>
      </x:c>
      <x:c r="H78" s="25" t="n">
        <x:f>IF(AND(ISNUMBER(E78),ISNUMBER(G78)),E78-G78,"")</x:f>
        <x:v>-0.5389251605408845</x:v>
      </x:c>
      <x:c r="I78" s="25" t="n">
        <x:f>IF(ISNUMBER(H78),IF(ISNUMBER(I77),I77+2/10*(H78-I77),IF(COUNT(H70:H78)=9,AVERAGE(H70:H78),"")),"")</x:f>
        <x:v>-0.06877731419130134</x:v>
      </x:c>
      <x:c r="J78" s="27" t="n">
        <x:f>IF(AND(ISNUMBER(H78),ISNUMBER(I78)),H78-I78,"")</x:f>
        <x:v>-0.4701478463495831</x:v>
      </x:c>
      <x:c r="K78" s="28" t="str">
        <x:f>IF(NOT(ISNUMBER(C78)),"Missing / nonnumeric close",IF(ISNUMBER(J78),"MACD ready",IF(ISNUMBER(H78),"MACD ready; signal warming","Warm-up: needs 26 closes")))</x:f>
        <x:v>MACD ready</x:v>
      </x:c>
    </x:row>
    <x:row r="79" ht="20" customHeight="1">
      <x:c r="B79" s="16" t="n">
        <x:f>'Inputs'!B79</x:f>
        <x:v>70</x:v>
      </x:c>
      <x:c r="C79" s="17" t="n">
        <x:f>IF(ISNUMBER('Inputs'!C79),'Inputs'!C79,"")</x:f>
        <x:v>103.8107</x:v>
      </x:c>
      <x:c r="D79" s="17" t="n">
        <x:f>IF(COUNT(C68:C79)=12,AVERAGE(C68:C79),"")</x:f>
        <x:v>104.57940833333332</x:v>
      </x:c>
      <x:c r="E79" s="17" t="n">
        <x:f>IF(ISNUMBER(C79),IF(ISNUMBER(E78),E78+2/(12+1)*(C79-E78),D79),"")</x:f>
        <x:v>104.40211530865746</x:v>
      </x:c>
      <x:c r="F79" s="17" t="n">
        <x:f>IF(COUNT(C54:C79)=26,AVERAGE(C54:C79),"")</x:f>
        <x:v>106.22809230769232</x:v>
      </x:c>
      <x:c r="G79" s="17" t="n">
        <x:f>IF(ISNUMBER(C79),IF(ISNUMBER(G78),G78+2/(26+1)*(C79-G78),F79),"")</x:f>
        <x:v>104.95687641233137</x:v>
      </x:c>
      <x:c r="H79" s="25" t="n">
        <x:f>IF(AND(ISNUMBER(E79),ISNUMBER(G79)),E79-G79,"")</x:f>
        <x:v>-0.5547611036739113</x:v>
      </x:c>
      <x:c r="I79" s="25" t="n">
        <x:f>IF(ISNUMBER(H79),IF(ISNUMBER(I78),I78+2/10*(H79-I78),IF(COUNT(H71:H79)=9,AVERAGE(H71:H79),"")),"")</x:f>
        <x:v>-0.16597407208782333</x:v>
      </x:c>
      <x:c r="J79" s="27" t="n">
        <x:f>IF(AND(ISNUMBER(H79),ISNUMBER(I79)),H79-I79,"")</x:f>
        <x:v>-0.38878703158608796</x:v>
      </x:c>
      <x:c r="K79" s="28" t="str">
        <x:f>IF(NOT(ISNUMBER(C79)),"Missing / nonnumeric close",IF(ISNUMBER(J79),"MACD ready",IF(ISNUMBER(H79),"MACD ready; signal warming","Warm-up: needs 26 closes")))</x:f>
        <x:v>MACD ready</x:v>
      </x:c>
    </x:row>
    <x:row r="80" ht="20" customHeight="1">
      <x:c r="B80" s="16" t="n">
        <x:f>'Inputs'!B80</x:f>
        <x:v>71</x:v>
      </x:c>
      <x:c r="C80" s="17" t="n">
        <x:f>IF(ISNUMBER('Inputs'!C80),'Inputs'!C80,"")</x:f>
        <x:v>104.5036</x:v>
      </x:c>
      <x:c r="D80" s="17" t="n">
        <x:f>IF(COUNT(C69:C80)=12,AVERAGE(C69:C80),"")</x:f>
        <x:v>104.4348</x:v>
      </x:c>
      <x:c r="E80" s="17" t="n">
        <x:f>IF(ISNUMBER(C80),IF(ISNUMBER(E79),E79+2/(12+1)*(C80-E79),D80),"")</x:f>
        <x:v>104.41772833809478</x:v>
      </x:c>
      <x:c r="F80" s="17" t="n">
        <x:f>IF(COUNT(C55:C80)=26,AVERAGE(C55:C80),"")</x:f>
        <x:v>106.07159230769231</x:v>
      </x:c>
      <x:c r="G80" s="17" t="n">
        <x:f>IF(ISNUMBER(C80),IF(ISNUMBER(G79),G79+2/(26+1)*(C80-G79),F80),"")</x:f>
        <x:v>104.92330038178831</x:v>
      </x:c>
      <x:c r="H80" s="25" t="n">
        <x:f>IF(AND(ISNUMBER(E80),ISNUMBER(G80)),E80-G80,"")</x:f>
        <x:v>-0.5055720436935331</x:v>
      </x:c>
      <x:c r="I80" s="25" t="n">
        <x:f>IF(ISNUMBER(H80),IF(ISNUMBER(I79),I79+2/10*(H80-I79),IF(COUNT(H72:H80)=9,AVERAGE(H72:H80),"")),"")</x:f>
        <x:v>-0.2338936664089653</x:v>
      </x:c>
      <x:c r="J80" s="27" t="n">
        <x:f>IF(AND(ISNUMBER(H80),ISNUMBER(I80)),H80-I80,"")</x:f>
        <x:v>-0.27167837728456784</x:v>
      </x:c>
      <x:c r="K80" s="28" t="str">
        <x:f>IF(NOT(ISNUMBER(C80)),"Missing / nonnumeric close",IF(ISNUMBER(J80),"MACD ready",IF(ISNUMBER(H80),"MACD ready; signal warming","Warm-up: needs 26 closes")))</x:f>
        <x:v>MACD ready</x:v>
      </x:c>
    </x:row>
    <x:row r="81" ht="20" customHeight="1">
      <x:c r="B81" s="16" t="n">
        <x:f>'Inputs'!B81</x:f>
        <x:v>72</x:v>
      </x:c>
      <x:c r="C81" s="17" t="n">
        <x:f>IF(ISNUMBER('Inputs'!C81),'Inputs'!C81,"")</x:f>
        <x:v>105.3841</x:v>
      </x:c>
      <x:c r="D81" s="17" t="n">
        <x:f>IF(COUNT(C70:C81)=12,AVERAGE(C70:C81),"")</x:f>
        <x:v>104.37040833333333</x:v>
      </x:c>
      <x:c r="E81" s="17" t="n">
        <x:f>IF(ISNUMBER(C81),IF(ISNUMBER(E80),E80+2/(12+1)*(C81-E80),D81),"")</x:f>
        <x:v>104.56640090146482</x:v>
      </x:c>
      <x:c r="F81" s="17" t="n">
        <x:f>IF(COUNT(C56:C81)=26,AVERAGE(C56:C81),"")</x:f>
        <x:v>105.93074230769233</x:v>
      </x:c>
      <x:c r="G81" s="17" t="n">
        <x:f>IF(ISNUMBER(C81),IF(ISNUMBER(G80),G80+2/(26+1)*(C81-G80),F81),"")</x:f>
        <x:v>104.95743368684103</x:v>
      </x:c>
      <x:c r="H81" s="25" t="n">
        <x:f>IF(AND(ISNUMBER(E81),ISNUMBER(G81)),E81-G81,"")</x:f>
        <x:v>-0.3910327853762112</x:v>
      </x:c>
      <x:c r="I81" s="25" t="n">
        <x:f>IF(ISNUMBER(H81),IF(ISNUMBER(I80),I80+2/10*(H81-I80),IF(COUNT(H73:H81)=9,AVERAGE(H73:H81),"")),"")</x:f>
        <x:v>-0.26532149020241447</x:v>
      </x:c>
      <x:c r="J81" s="27" t="n">
        <x:f>IF(AND(ISNUMBER(H81),ISNUMBER(I81)),H81-I81,"")</x:f>
        <x:v>-0.12571129517379676</x:v>
      </x:c>
      <x:c r="K81" s="28" t="str">
        <x:f>IF(NOT(ISNUMBER(C81)),"Missing / nonnumeric close",IF(ISNUMBER(J81),"MACD ready",IF(ISNUMBER(H81),"MACD ready; signal warming","Warm-up: needs 26 closes")))</x:f>
        <x:v>MACD ready</x:v>
      </x:c>
    </x:row>
    <x:row r="82" ht="20" customHeight="1">
      <x:c r="B82" s="16" t="n">
        <x:f>'Inputs'!B82</x:f>
        <x:v>73</x:v>
      </x:c>
      <x:c r="C82" s="17" t="n">
        <x:f>IF(ISNUMBER('Inputs'!C82),'Inputs'!C82,"")</x:f>
        <x:v>106.3726</x:v>
      </x:c>
      <x:c r="D82" s="17" t="n">
        <x:f>IF(COUNT(C71:C82)=12,AVERAGE(C71:C82),"")</x:f>
        <x:v>104.40566666666666</x:v>
      </x:c>
      <x:c r="E82" s="17" t="n">
        <x:f>IF(ISNUMBER(C82),IF(ISNUMBER(E81),E81+2/(12+1)*(C82-E81),D82),"")</x:f>
        <x:v>104.84427768585485</x:v>
      </x:c>
      <x:c r="F82" s="17" t="n">
        <x:f>IF(COUNT(C57:C82)=26,AVERAGE(C57:C82),"")</x:f>
        <x:v>105.82010384615387</x:v>
      </x:c>
      <x:c r="G82" s="17" t="n">
        <x:f>IF(ISNUMBER(C82),IF(ISNUMBER(G81),G81+2/(26+1)*(C82-G81),F82),"")</x:f>
        <x:v>105.0622608211491</x:v>
      </x:c>
      <x:c r="H82" s="25" t="n">
        <x:f>IF(AND(ISNUMBER(E82),ISNUMBER(G82)),E82-G82,"")</x:f>
        <x:v>-0.21798313529424718</x:v>
      </x:c>
      <x:c r="I82" s="25" t="n">
        <x:f>IF(ISNUMBER(H82),IF(ISNUMBER(I81),I81+2/10*(H82-I81),IF(COUNT(H74:H82)=9,AVERAGE(H74:H82),"")),"")</x:f>
        <x:v>-0.255853819220781</x:v>
      </x:c>
      <x:c r="J82" s="27" t="n">
        <x:f>IF(AND(ISNUMBER(H82),ISNUMBER(I82)),H82-I82,"")</x:f>
        <x:v>0.03787068392653381</x:v>
      </x:c>
      <x:c r="K82" s="28" t="str">
        <x:f>IF(NOT(ISNUMBER(C82)),"Missing / nonnumeric close",IF(ISNUMBER(J82),"MACD ready",IF(ISNUMBER(H82),"MACD ready; signal warming","Warm-up: needs 26 closes")))</x:f>
        <x:v>MACD ready</x:v>
      </x:c>
    </x:row>
    <x:row r="83" ht="20" customHeight="1">
      <x:c r="B83" s="16" t="n">
        <x:f>'Inputs'!B83</x:f>
        <x:v>74</x:v>
      </x:c>
      <x:c r="C83" s="17" t="n">
        <x:f>IF(ISNUMBER('Inputs'!C83),'Inputs'!C83,"")</x:f>
        <x:v>107.3798</x:v>
      </x:c>
      <x:c r="D83" s="17" t="n">
        <x:f>IF(COUNT(C72:C83)=12,AVERAGE(C72:C83),"")</x:f>
        <x:v>104.55366666666664</x:v>
      </x:c>
      <x:c r="E83" s="17" t="n">
        <x:f>IF(ISNUMBER(C83),IF(ISNUMBER(E82),E82+2/(12+1)*(C83-E82),D83),"")</x:f>
        <x:v>105.23435804187719</x:v>
      </x:c>
      <x:c r="F83" s="17" t="n">
        <x:f>IF(COUNT(C58:C83)=26,AVERAGE(C58:C83),"")</x:f>
        <x:v>105.75062692307695</x:v>
      </x:c>
      <x:c r="G83" s="17" t="n">
        <x:f>IF(ISNUMBER(C83),IF(ISNUMBER(G82),G82+2/(26+1)*(C83-G82),F83),"")</x:f>
        <x:v>105.23393038995286</x:v>
      </x:c>
      <x:c r="H83" s="25" t="n">
        <x:f>IF(AND(ISNUMBER(E83),ISNUMBER(G83)),E83-G83,"")</x:f>
        <x:v>0.00042765192432625554</x:v>
      </x:c>
      <x:c r="I83" s="25" t="n">
        <x:f>IF(ISNUMBER(H83),IF(ISNUMBER(I82),I82+2/10*(H83-I82),IF(COUNT(H75:H83)=9,AVERAGE(H75:H83),"")),"")</x:f>
        <x:v>-0.20459752499175954</x:v>
      </x:c>
      <x:c r="J83" s="27" t="n">
        <x:f>IF(AND(ISNUMBER(H83),ISNUMBER(I83)),H83-I83,"")</x:f>
        <x:v>0.2050251769160858</x:v>
      </x:c>
      <x:c r="K83" s="28" t="str">
        <x:f>IF(NOT(ISNUMBER(C83)),"Missing / nonnumeric close",IF(ISNUMBER(J83),"MACD ready",IF(ISNUMBER(H83),"MACD ready; signal warming","Warm-up: needs 26 closes")))</x:f>
        <x:v>MACD ready</x:v>
      </x:c>
    </x:row>
    <x:row r="84" ht="20" customHeight="1">
      <x:c r="B84" s="16" t="n">
        <x:f>'Inputs'!B84</x:f>
        <x:v>75</x:v>
      </x:c>
      <x:c r="C84" s="17" t="n">
        <x:f>IF(ISNUMBER('Inputs'!C84),'Inputs'!C84,"")</x:f>
        <x:v>108.3196</x:v>
      </x:c>
      <x:c r="D84" s="17" t="n">
        <x:f>IF(COUNT(C73:C84)=12,AVERAGE(C73:C84),"")</x:f>
        <x:v>104.81885833333332</x:v>
      </x:c>
      <x:c r="E84" s="17" t="n">
        <x:f>IF(ISNUMBER(C84),IF(ISNUMBER(E83),E83+2/(12+1)*(C84-E83),D84),"")</x:f>
        <x:v>105.70901065081915</x:v>
      </x:c>
      <x:c r="F84" s="17" t="n">
        <x:f>IF(COUNT(C59:C84)=26,AVERAGE(C59:C84),"")</x:f>
        <x:v>105.72850384615387</x:v>
      </x:c>
      <x:c r="G84" s="17" t="n">
        <x:f>IF(ISNUMBER(C84),IF(ISNUMBER(G83),G83+2/(26+1)*(C84-G83),F84),"")</x:f>
        <x:v>105.4624985092156</x:v>
      </x:c>
      <x:c r="H84" s="25" t="n">
        <x:f>IF(AND(ISNUMBER(E84),ISNUMBER(G84)),E84-G84,"")</x:f>
        <x:v>0.24651214160354584</x:v>
      </x:c>
      <x:c r="I84" s="25" t="n">
        <x:f>IF(ISNUMBER(H84),IF(ISNUMBER(I83),I83+2/10*(H84-I83),IF(COUNT(H76:H84)=9,AVERAGE(H76:H84),"")),"")</x:f>
        <x:v>-0.11437559167269845</x:v>
      </x:c>
      <x:c r="J84" s="27" t="n">
        <x:f>IF(AND(ISNUMBER(H84),ISNUMBER(I84)),H84-I84,"")</x:f>
        <x:v>0.3608877332762443</x:v>
      </x:c>
      <x:c r="K84" s="28" t="str">
        <x:f>IF(NOT(ISNUMBER(C84)),"Missing / nonnumeric close",IF(ISNUMBER(J84),"MACD ready",IF(ISNUMBER(H84),"MACD ready; signal warming","Warm-up: needs 26 closes")))</x:f>
        <x:v>MACD ready</x:v>
      </x:c>
    </x:row>
    <x:row r="85" ht="20" customHeight="1">
      <x:c r="B85" s="16" t="n">
        <x:f>'Inputs'!B85</x:f>
        <x:v>76</x:v>
      </x:c>
      <x:c r="C85" s="17" t="n">
        <x:f>IF(ISNUMBER('Inputs'!C85),'Inputs'!C85,"")</x:f>
        <x:v>109.1227</x:v>
      </x:c>
      <x:c r="D85" s="17" t="n">
        <x:f>IF(COUNT(C74:C85)=12,AVERAGE(C74:C85),"")</x:f>
        <x:v>105.19600833333334</x:v>
      </x:c>
      <x:c r="E85" s="17" t="n">
        <x:f>IF(ISNUMBER(C85),IF(ISNUMBER(E84),E84+2/(12+1)*(C85-E84),D85),"")</x:f>
        <x:v>106.23419362761621</x:v>
      </x:c>
      <x:c r="F85" s="17" t="n">
        <x:f>IF(COUNT(C60:C85)=26,AVERAGE(C60:C85),"")</x:f>
        <x:v>105.75480384615386</x:v>
      </x:c>
      <x:c r="G85" s="17" t="n">
        <x:f>IF(ISNUMBER(C85),IF(ISNUMBER(G84),G84+2/(26+1)*(C85-G84),F85),"")</x:f>
        <x:v>105.73362454557001</x:v>
      </x:c>
      <x:c r="H85" s="25" t="n">
        <x:f>IF(AND(ISNUMBER(E85),ISNUMBER(G85)),E85-G85,"")</x:f>
        <x:v>0.5005690820461979</x:v>
      </x:c>
      <x:c r="I85" s="25" t="n">
        <x:f>IF(ISNUMBER(H85),IF(ISNUMBER(I84),I84+2/10*(H85-I84),IF(COUNT(H77:H85)=9,AVERAGE(H77:H85),"")),"")</x:f>
        <x:v>0.008613343071080831</x:v>
      </x:c>
      <x:c r="J85" s="27" t="n">
        <x:f>IF(AND(ISNUMBER(H85),ISNUMBER(I85)),H85-I85,"")</x:f>
        <x:v>0.491955738975117</x:v>
      </x:c>
      <x:c r="K85" s="28" t="str">
        <x:f>IF(NOT(ISNUMBER(C85)),"Missing / nonnumeric close",IF(ISNUMBER(J85),"MACD ready",IF(ISNUMBER(H85),"MACD ready; signal warming","Warm-up: needs 26 closes")))</x:f>
        <x:v>MACD ready</x:v>
      </x:c>
    </x:row>
    <x:row r="86" ht="20" customHeight="1">
      <x:c r="B86" s="16" t="n">
        <x:f>'Inputs'!B86</x:f>
        <x:v>77</x:v>
      </x:c>
      <x:c r="C86" s="17" t="n">
        <x:f>IF(ISNUMBER('Inputs'!C86),'Inputs'!C86,"")</x:f>
        <x:v>109.746</x:v>
      </x:c>
      <x:c r="D86" s="17" t="n">
        <x:f>IF(COUNT(C75:C86)=12,AVERAGE(C75:C86),"")</x:f>
        <x:v>105.6705</x:v>
      </x:c>
      <x:c r="E86" s="17" t="n">
        <x:f>IF(ISNUMBER(C86),IF(ISNUMBER(E85),E85+2/(12+1)*(C86-E85),D86),"")</x:f>
        <x:v>106.77447153105987</x:v>
      </x:c>
      <x:c r="F86" s="17" t="n">
        <x:f>IF(COUNT(C61:C86)=26,AVERAGE(C61:C86),"")</x:f>
        <x:v>105.82588461538464</x:v>
      </x:c>
      <x:c r="G86" s="17" t="n">
        <x:f>IF(ISNUMBER(C86),IF(ISNUMBER(G85),G85+2/(26+1)*(C86-G85),F86),"")</x:f>
        <x:v>106.03083754219445</x:v>
      </x:c>
      <x:c r="H86" s="25" t="n">
        <x:f>IF(AND(ISNUMBER(E86),ISNUMBER(G86)),E86-G86,"")</x:f>
        <x:v>0.743633988865426</x:v>
      </x:c>
      <x:c r="I86" s="25" t="n">
        <x:f>IF(ISNUMBER(H86),IF(ISNUMBER(I85),I85+2/10*(H86-I85),IF(COUNT(H78:H86)=9,AVERAGE(H78:H86),"")),"")</x:f>
        <x:v>0.15561747222994987</x:v>
      </x:c>
      <x:c r="J86" s="27" t="n">
        <x:f>IF(AND(ISNUMBER(H86),ISNUMBER(I86)),H86-I86,"")</x:f>
        <x:v>0.588016516635476</x:v>
      </x:c>
      <x:c r="K86" s="28" t="str">
        <x:f>IF(NOT(ISNUMBER(C86)),"Missing / nonnumeric close",IF(ISNUMBER(J86),"MACD ready",IF(ISNUMBER(H86),"MACD ready; signal warming","Warm-up: needs 26 closes")))</x:f>
        <x:v>MACD ready</x:v>
      </x:c>
    </x:row>
    <x:row r="87" ht="20" customHeight="1">
      <x:c r="B87" s="16" t="n">
        <x:f>'Inputs'!B87</x:f>
        <x:v>78</x:v>
      </x:c>
      <x:c r="C87" s="17" t="n">
        <x:f>IF(ISNUMBER('Inputs'!C87),'Inputs'!C87,"")</x:f>
        <x:v>110.1781</x:v>
      </x:c>
      <x:c r="D87" s="17" t="n">
        <x:f>IF(COUNT(C76:C87)=12,AVERAGE(C76:C87),"")</x:f>
        <x:v>106.21999166666667</x:v>
      </x:c>
      <x:c r="E87" s="17" t="n">
        <x:f>IF(ISNUMBER(C87),IF(ISNUMBER(E86),E86+2/(12+1)*(C87-E86),D87),"")</x:f>
        <x:v>107.29810668012759</x:v>
      </x:c>
      <x:c r="F87" s="17" t="n">
        <x:f>IF(COUNT(C62:C87)=26,AVERAGE(C62:C87),"")</x:f>
        <x:v>105.9345153846154</x:v>
      </x:c>
      <x:c r="G87" s="17" t="n">
        <x:f>IF(ISNUMBER(C87),IF(ISNUMBER(G86),G86+2/(26+1)*(C87-G86),F87),"")</x:f>
        <x:v>106.33804216869856</x:v>
      </x:c>
      <x:c r="H87" s="25" t="n">
        <x:f>IF(AND(ISNUMBER(E87),ISNUMBER(G87)),E87-G87,"")</x:f>
        <x:v>0.9600645114290245</x:v>
      </x:c>
      <x:c r="I87" s="25" t="n">
        <x:f>IF(ISNUMBER(H87),IF(ISNUMBER(I86),I86+2/10*(H87-I86),IF(COUNT(H79:H87)=9,AVERAGE(H79:H87),"")),"")</x:f>
        <x:v>0.3165068800697648</x:v>
      </x:c>
      <x:c r="J87" s="27" t="n">
        <x:f>IF(AND(ISNUMBER(H87),ISNUMBER(I87)),H87-I87,"")</x:f>
        <x:v>0.6435576313592597</x:v>
      </x:c>
      <x:c r="K87" s="28" t="str">
        <x:f>IF(NOT(ISNUMBER(C87)),"Missing / nonnumeric close",IF(ISNUMBER(J87),"MACD ready",IF(ISNUMBER(H87),"MACD ready; signal warming","Warm-up: needs 26 closes")))</x:f>
        <x:v>MACD ready</x:v>
      </x:c>
    </x:row>
    <x:row r="88" ht="20" customHeight="1">
      <x:c r="B88" s="16" t="n">
        <x:f>'Inputs'!B88</x:f>
        <x:v>79</x:v>
      </x:c>
      <x:c r="C88" s="17" t="n">
        <x:f>IF(ISNUMBER('Inputs'!C88),'Inputs'!C88,"")</x:f>
        <x:v>110.439</x:v>
      </x:c>
      <x:c r="D88" s="17" t="n">
        <x:f>IF(COUNT(C77:C88)=12,AVERAGE(C77:C88),"")</x:f>
        <x:v>106.81710000000002</x:v>
      </x:c>
      <x:c r="E88" s="17" t="n">
        <x:f>IF(ISNUMBER(C88),IF(ISNUMBER(E87),E87+2/(12+1)*(C88-E87),D88),"")</x:f>
        <x:v>107.78132103703103</x:v>
      </x:c>
      <x:c r="F88" s="17" t="n">
        <x:f>IF(COUNT(C63:C88)=26,AVERAGE(C63:C88),"")</x:f>
        <x:v>106.0714923076923</x:v>
      </x:c>
      <x:c r="G88" s="17" t="n">
        <x:f>IF(ISNUMBER(C88),IF(ISNUMBER(G87),G87+2/(26+1)*(C88-G87),F88),"")</x:f>
        <x:v>106.64181682286905</x:v>
      </x:c>
      <x:c r="H88" s="25" t="n">
        <x:f>IF(AND(ISNUMBER(E88),ISNUMBER(G88)),E88-G88,"")</x:f>
        <x:v>1.1395042141619882</x:v>
      </x:c>
      <x:c r="I88" s="25" t="n">
        <x:f>IF(ISNUMBER(H88),IF(ISNUMBER(I87),I87+2/10*(H88-I87),IF(COUNT(H80:H88)=9,AVERAGE(H80:H88),"")),"")</x:f>
        <x:v>0.4811063468882095</x:v>
      </x:c>
      <x:c r="J88" s="27" t="n">
        <x:f>IF(AND(ISNUMBER(H88),ISNUMBER(I88)),H88-I88,"")</x:f>
        <x:v>0.6583978672737787</x:v>
      </x:c>
      <x:c r="K88" s="28" t="str">
        <x:f>IF(NOT(ISNUMBER(C88)),"Missing / nonnumeric close",IF(ISNUMBER(J88),"MACD ready",IF(ISNUMBER(H88),"MACD ready; signal warming","Warm-up: needs 26 closes")))</x:f>
        <x:v>MACD ready</x:v>
      </x:c>
    </x:row>
    <x:row r="89" ht="20" customHeight="1">
      <x:c r="B89" s="16" t="n">
        <x:f>'Inputs'!B89</x:f>
        <x:v>80</x:v>
      </x:c>
      <x:c r="C89" s="17" t="n">
        <x:f>IF(ISNUMBER('Inputs'!C89),'Inputs'!C89,"")</x:f>
        <x:v>110.5746</x:v>
      </x:c>
      <x:c r="D89" s="17" t="n">
        <x:f>IF(COUNT(C78:C89)=12,AVERAGE(C78:C89),"")</x:f>
        <x:v>107.43279166666667</x:v>
      </x:c>
      <x:c r="E89" s="17" t="n">
        <x:f>IF(ISNUMBER(C89),IF(ISNUMBER(E88),E88+2/(12+1)*(C89-E88),D89),"")</x:f>
        <x:v>108.21105626210318</x:v>
      </x:c>
      <x:c r="F89" s="17" t="n">
        <x:f>IF(COUNT(C64:C89)=26,AVERAGE(C64:C89),"")</x:f>
        <x:v>106.22748076923075</x:v>
      </x:c>
      <x:c r="G89" s="17" t="n">
        <x:f>IF(ISNUMBER(C89),IF(ISNUMBER(G88),G88+2/(26+1)*(C89-G88),F89),"")</x:f>
        <x:v>106.93313409524912</x:v>
      </x:c>
      <x:c r="H89" s="25" t="n">
        <x:f>IF(AND(ISNUMBER(E89),ISNUMBER(G89)),E89-G89,"")</x:f>
        <x:v>1.2779221668540686</x:v>
      </x:c>
      <x:c r="I89" s="25" t="n">
        <x:f>IF(ISNUMBER(H89),IF(ISNUMBER(I88),I88+2/10*(H89-I88),IF(COUNT(H81:H89)=9,AVERAGE(H81:H89),"")),"")</x:f>
        <x:v>0.6404695108813814</x:v>
      </x:c>
      <x:c r="J89" s="27" t="n">
        <x:f>IF(AND(ISNUMBER(H89),ISNUMBER(I89)),H89-I89,"")</x:f>
        <x:v>0.6374526559726872</x:v>
      </x:c>
      <x:c r="K89" s="28" t="str">
        <x:f>IF(NOT(ISNUMBER(C89)),"Missing / nonnumeric close",IF(ISNUMBER(J89),"MACD ready",IF(ISNUMBER(H89),"MACD ready; signal warming","Warm-up: needs 26 closes")))</x:f>
        <x:v>MACD ready</x:v>
      </x:c>
    </x:row>
    <x:row r="90" ht="20" customHeight="1">
      <x:c r="B90" s="16" t="n">
        <x:f>'Inputs'!B90</x:f>
        <x:v>81</x:v>
      </x:c>
      <x:c r="C90" s="17" t="n">
        <x:f>IF(ISNUMBER('Inputs'!C90),'Inputs'!C90,"")</x:f>
        <x:v>110.647</x:v>
      </x:c>
      <x:c r="D90" s="17" t="n">
        <x:f>IF(COUNT(C79:C90)=12,AVERAGE(C79:C90),"")</x:f>
        <x:v>108.03981666666665</x:v>
      </x:c>
      <x:c r="E90" s="17" t="n">
        <x:f>IF(ISNUMBER(C90),IF(ISNUMBER(E89),E89+2/(12+1)*(C90-E89),D90),"")</x:f>
        <x:v>108.58581683716423</x:v>
      </x:c>
      <x:c r="F90" s="17" t="n">
        <x:f>IF(COUNT(C65:C90)=26,AVERAGE(C65:C90),"")</x:f>
        <x:v>106.39474615384613</x:v>
      </x:c>
      <x:c r="G90" s="17" t="n">
        <x:f>IF(ISNUMBER(C90),IF(ISNUMBER(G89),G89+2/(26+1)*(C90-G89),F90),"")</x:f>
        <x:v>107.20823527337882</x:v>
      </x:c>
      <x:c r="H90" s="25" t="n">
        <x:f>IF(AND(ISNUMBER(E90),ISNUMBER(G90)),E90-G90,"")</x:f>
        <x:v>1.3775815637854123</x:v>
      </x:c>
      <x:c r="I90" s="25" t="n">
        <x:f>IF(ISNUMBER(H90),IF(ISNUMBER(I89),I89+2/10*(H90-I89),IF(COUNT(H82:H90)=9,AVERAGE(H82:H90),"")),"")</x:f>
        <x:v>0.7878919214621876</x:v>
      </x:c>
      <x:c r="J90" s="27" t="n">
        <x:f>IF(AND(ISNUMBER(H90),ISNUMBER(I90)),H90-I90,"")</x:f>
        <x:v>0.5896896423232247</x:v>
      </x:c>
      <x:c r="K90" s="28" t="str">
        <x:f>IF(NOT(ISNUMBER(C90)),"Missing / nonnumeric close",IF(ISNUMBER(J90),"MACD ready",IF(ISNUMBER(H90),"MACD ready; signal warming","Warm-up: needs 26 closes")))</x:f>
        <x:v>MACD ready</x:v>
      </x:c>
    </x:row>
    <x:row r="91" ht="20" customHeight="1">
      <x:c r="B91" s="16" t="n">
        <x:f>'Inputs'!B91</x:f>
        <x:v>82</x:v>
      </x:c>
      <x:c r="C91" s="17" t="n">
        <x:f>IF(ISNUMBER('Inputs'!C91),'Inputs'!C91,"")</x:f>
        <x:v>110.7217</x:v>
      </x:c>
      <x:c r="D91" s="17" t="n">
        <x:f>IF(COUNT(C80:C91)=12,AVERAGE(C80:C91),"")</x:f>
        <x:v>108.61573333333332</x:v>
      </x:c>
      <x:c r="E91" s="17" t="n">
        <x:f>IF(ISNUMBER(C91),IF(ISNUMBER(E90),E90+2/(12+1)*(C91-E90),D91),"")</x:f>
        <x:v>108.91441424683127</x:v>
      </x:c>
      <x:c r="F91" s="17" t="n">
        <x:f>IF(COUNT(C66:C91)=26,AVERAGE(C66:C91),"")</x:f>
        <x:v>106.56845384615384</x:v>
      </x:c>
      <x:c r="G91" s="17" t="n">
        <x:f>IF(ISNUMBER(C91),IF(ISNUMBER(G90),G90+2/(26+1)*(C91-G90),F91),"")</x:f>
        <x:v>107.4684919197952</x:v>
      </x:c>
      <x:c r="H91" s="25" t="n">
        <x:f>IF(AND(ISNUMBER(E91),ISNUMBER(G91)),E91-G91,"")</x:f>
        <x:v>1.4459223270360724</x:v>
      </x:c>
      <x:c r="I91" s="25" t="n">
        <x:f>IF(ISNUMBER(H91),IF(ISNUMBER(I90),I90+2/10*(H91-I90),IF(COUNT(H83:H91)=9,AVERAGE(H83:H91),"")),"")</x:f>
        <x:v>0.9194980025769646</x:v>
      </x:c>
      <x:c r="J91" s="27" t="n">
        <x:f>IF(AND(ISNUMBER(H91),ISNUMBER(I91)),H91-I91,"")</x:f>
        <x:v>0.5264243244591078</x:v>
      </x:c>
      <x:c r="K91" s="28" t="str">
        <x:f>IF(NOT(ISNUMBER(C91)),"Missing / nonnumeric close",IF(ISNUMBER(J91),"MACD ready",IF(ISNUMBER(H91),"MACD ready; signal warming","Warm-up: needs 26 closes")))</x:f>
        <x:v>MACD ready</x:v>
      </x:c>
    </x:row>
    <x:row r="92" ht="20" customHeight="1">
      <x:c r="B92" s="16" t="n">
        <x:f>'Inputs'!B92</x:f>
        <x:v>83</x:v>
      </x:c>
      <x:c r="C92" s="17" t="n">
        <x:f>IF(ISNUMBER('Inputs'!C92),'Inputs'!C92,"")</x:f>
        <x:v>110.8553</x:v>
      </x:c>
      <x:c r="D92" s="17" t="n">
        <x:f>IF(COUNT(C81:C92)=12,AVERAGE(C81:C92),"")</x:f>
        <x:v>109.14504166666666</x:v>
      </x:c>
      <x:c r="E92" s="17" t="n">
        <x:f>IF(ISNUMBER(C92),IF(ISNUMBER(E91),E91+2/(12+1)*(C92-E91),D92),"")</x:f>
        <x:v>109.21301205501108</x:v>
      </x:c>
      <x:c r="F92" s="17" t="n">
        <x:f>IF(COUNT(C67:C92)=26,AVERAGE(C67:C92),"")</x:f>
        <x:v>106.7473923076923</x:v>
      </x:c>
      <x:c r="G92" s="17" t="n">
        <x:f>IF(ISNUMBER(C92),IF(ISNUMBER(G91),G91+2/(26+1)*(C92-G91),F92),"")</x:f>
        <x:v>107.71936659240296</x:v>
      </x:c>
      <x:c r="H92" s="25" t="n">
        <x:f>IF(AND(ISNUMBER(E92),ISNUMBER(G92)),E92-G92,"")</x:f>
        <x:v>1.4936454626081144</x:v>
      </x:c>
      <x:c r="I92" s="25" t="n">
        <x:f>IF(ISNUMBER(H92),IF(ISNUMBER(I91),I91+2/10*(H92-I91),IF(COUNT(H84:H92)=9,AVERAGE(H84:H92),"")),"")</x:f>
        <x:v>1.0343274945831946</x:v>
      </x:c>
      <x:c r="J92" s="27" t="n">
        <x:f>IF(AND(ISNUMBER(H92),ISNUMBER(I92)),H92-I92,"")</x:f>
        <x:v>0.45931796802491975</x:v>
      </x:c>
      <x:c r="K92" s="28" t="str">
        <x:f>IF(NOT(ISNUMBER(C92)),"Missing / nonnumeric close",IF(ISNUMBER(J92),"MACD ready",IF(ISNUMBER(H92),"MACD ready; signal warming","Warm-up: needs 26 closes")))</x:f>
        <x:v>MACD ready</x:v>
      </x:c>
    </x:row>
    <x:row r="93" ht="20" customHeight="1">
      <x:c r="B93" s="16" t="n">
        <x:f>'Inputs'!B93</x:f>
        <x:v>84</x:v>
      </x:c>
      <x:c r="C93" s="17" t="n">
        <x:f>IF(ISNUMBER('Inputs'!C93),'Inputs'!C93,"")</x:f>
        <x:v>111.0838</x:v>
      </x:c>
      <x:c r="D93" s="17" t="n">
        <x:f>IF(COUNT(C82:C93)=12,AVERAGE(C82:C93),"")</x:f>
        <x:v>109.62001666666667</x:v>
      </x:c>
      <x:c r="E93" s="17" t="n">
        <x:f>IF(ISNUMBER(C93),IF(ISNUMBER(E92),E92+2/(12+1)*(C93-E92),D93),"")</x:f>
        <x:v>109.50082558500937</x:v>
      </x:c>
      <x:c r="F93" s="17" t="n">
        <x:f>IF(COUNT(C68:C93)=26,AVERAGE(C68:C93),"")</x:f>
        <x:v>106.93387692307691</x:v>
      </x:c>
      <x:c r="G93" s="17" t="n">
        <x:f>IF(ISNUMBER(C93),IF(ISNUMBER(G92),G92+2/(26+1)*(C93-G92),F93),"")</x:f>
        <x:v>107.9685838818546</x:v>
      </x:c>
      <x:c r="H93" s="25" t="n">
        <x:f>IF(AND(ISNUMBER(E93),ISNUMBER(G93)),E93-G93,"")</x:f>
        <x:v>1.5322417031547673</x:v>
      </x:c>
      <x:c r="I93" s="25" t="n">
        <x:f>IF(ISNUMBER(H93),IF(ISNUMBER(I92),I92+2/10*(H93-I92),IF(COUNT(H85:H93)=9,AVERAGE(H85:H93),"")),"")</x:f>
        <x:v>1.1339103362975091</x:v>
      </x:c>
      <x:c r="J93" s="27" t="n">
        <x:f>IF(AND(ISNUMBER(H93),ISNUMBER(I93)),H93-I93,"")</x:f>
        <x:v>0.3983313668572581</x:v>
      </x:c>
      <x:c r="K93" s="28" t="str">
        <x:f>IF(NOT(ISNUMBER(C93)),"Missing / nonnumeric close",IF(ISNUMBER(J93),"MACD ready",IF(ISNUMBER(H93),"MACD ready; signal warming","Warm-up: needs 26 closes")))</x:f>
        <x:v>MACD ready</x:v>
      </x:c>
    </x:row>
    <x:row r="94" ht="20" customHeight="1">
      <x:c r="B94" s="16" t="n">
        <x:f>'Inputs'!B94</x:f>
        <x:v>85</x:v>
      </x:c>
      <x:c r="C94" s="17" t="n">
        <x:f>IF(ISNUMBER('Inputs'!C94),'Inputs'!C94,"")</x:f>
        <x:v>111.4159</x:v>
      </x:c>
      <x:c r="D94" s="17" t="n">
        <x:f>IF(COUNT(C83:C94)=12,AVERAGE(C83:C94),"")</x:f>
        <x:v>110.04029166666665</x:v>
      </x:c>
      <x:c r="E94" s="17" t="n">
        <x:f>IF(ISNUMBER(C94),IF(ISNUMBER(E93),E93+2/(12+1)*(C94-E93),D94),"")</x:f>
        <x:v>109.79545241808485</x:v>
      </x:c>
      <x:c r="F94" s="17" t="n">
        <x:f>IF(COUNT(C69:C94)=26,AVERAGE(C69:C94),"")</x:f>
        <x:v>107.13299230769229</x:v>
      </x:c>
      <x:c r="G94" s="17" t="n">
        <x:f>IF(ISNUMBER(C94),IF(ISNUMBER(G93),G93+2/(26+1)*(C94-G93),F94),"")</x:f>
        <x:v>108.22394063134685</x:v>
      </x:c>
      <x:c r="H94" s="25" t="n">
        <x:f>IF(AND(ISNUMBER(E94),ISNUMBER(G94)),E94-G94,"")</x:f>
        <x:v>1.5715117867380002</x:v>
      </x:c>
      <x:c r="I94" s="25" t="n">
        <x:f>IF(ISNUMBER(H94),IF(ISNUMBER(I93),I93+2/10*(H94-I93),IF(COUNT(H86:H94)=9,AVERAGE(H86:H94),"")),"")</x:f>
        <x:v>1.2214306263856074</x:v>
      </x:c>
      <x:c r="J94" s="27" t="n">
        <x:f>IF(AND(ISNUMBER(H94),ISNUMBER(I94)),H94-I94,"")</x:f>
        <x:v>0.3500811603523928</x:v>
      </x:c>
      <x:c r="K94" s="28" t="str">
        <x:f>IF(NOT(ISNUMBER(C94)),"Missing / nonnumeric close",IF(ISNUMBER(J94),"MACD ready",IF(ISNUMBER(H94),"MACD ready; signal warming","Warm-up: needs 26 closes")))</x:f>
        <x:v>MACD ready</x:v>
      </x:c>
    </x:row>
    <x:row r="95" ht="20" customHeight="1">
      <x:c r="B95" s="16" t="n">
        <x:f>'Inputs'!B95</x:f>
        <x:v>86</x:v>
      </x:c>
      <x:c r="C95" s="17" t="n">
        <x:f>IF(ISNUMBER('Inputs'!C95),'Inputs'!C95,"")</x:f>
        <x:v>111.8302</x:v>
      </x:c>
      <x:c r="D95" s="17" t="n">
        <x:f>IF(COUNT(C84:C95)=12,AVERAGE(C84:C95),"")</x:f>
        <x:v>110.41115833333335</x:v>
      </x:c>
      <x:c r="E95" s="17" t="n">
        <x:f>IF(ISNUMBER(C95),IF(ISNUMBER(E94),E94+2/(12+1)*(C95-E94),D95),"")</x:f>
        <x:v>110.10849050761026</x:v>
      </x:c>
      <x:c r="F95" s="17" t="n">
        <x:f>IF(COUNT(C70:C95)=26,AVERAGE(C70:C95),"")</x:f>
        <x:v>107.35119999999999</x:v>
      </x:c>
      <x:c r="G95" s="17" t="n">
        <x:f>IF(ISNUMBER(C95),IF(ISNUMBER(G94),G94+2/(26+1)*(C95-G94),F95),"")</x:f>
        <x:v>108.49107095495079</x:v>
      </x:c>
      <x:c r="H95" s="25" t="n">
        <x:f>IF(AND(ISNUMBER(E95),ISNUMBER(G95)),E95-G95,"")</x:f>
        <x:v>1.6174195526594701</x:v>
      </x:c>
      <x:c r="I95" s="25" t="n">
        <x:f>IF(ISNUMBER(H95),IF(ISNUMBER(I94),I94+2/10*(H95-I94),IF(COUNT(H87:H95)=9,AVERAGE(H87:H95),"")),"")</x:f>
        <x:v>1.30062841164038</x:v>
      </x:c>
      <x:c r="J95" s="27" t="n">
        <x:f>IF(AND(ISNUMBER(H95),ISNUMBER(I95)),H95-I95,"")</x:f>
        <x:v>0.3167911410190902</x:v>
      </x:c>
      <x:c r="K95" s="28" t="str">
        <x:f>IF(NOT(ISNUMBER(C95)),"Missing / nonnumeric close",IF(ISNUMBER(J95),"MACD ready",IF(ISNUMBER(H95),"MACD ready; signal warming","Warm-up: needs 26 closes")))</x:f>
        <x:v>MACD ready</x:v>
      </x:c>
    </x:row>
    <x:row r="96" ht="20" customHeight="1">
      <x:c r="B96" s="16" t="n">
        <x:f>'Inputs'!B96</x:f>
        <x:v>87</x:v>
      </x:c>
      <x:c r="C96" s="17" t="n">
        <x:f>IF(ISNUMBER('Inputs'!C96),'Inputs'!C96,"")</x:f>
        <x:v>112.2788</x:v>
      </x:c>
      <x:c r="D96" s="17" t="n">
        <x:f>IF(COUNT(C85:C96)=12,AVERAGE(C85:C96),"")</x:f>
        <x:v>110.74109166666669</x:v>
      </x:c>
      <x:c r="E96" s="17" t="n">
        <x:f>IF(ISNUMBER(C96),IF(ISNUMBER(E95),E95+2/(12+1)*(C96-E95),D96),"")</x:f>
        <x:v>110.44238427567022</x:v>
      </x:c>
      <x:c r="F96" s="17" t="n">
        <x:f>IF(COUNT(C71:C96)=26,AVERAGE(C71:C96),"")</x:f>
        <x:v>107.59463461538462</x:v>
      </x:c>
      <x:c r="G96" s="17" t="n">
        <x:f>IF(ISNUMBER(C96),IF(ISNUMBER(G95),G95+2/(26+1)*(C96-G95),F96),"")</x:f>
        <x:v>108.77164347680629</x:v>
      </x:c>
      <x:c r="H96" s="25" t="n">
        <x:f>IF(AND(ISNUMBER(E96),ISNUMBER(G96)),E96-G96,"")</x:f>
        <x:v>1.6707407988639318</x:v>
      </x:c>
      <x:c r="I96" s="25" t="n">
        <x:f>IF(ISNUMBER(H96),IF(ISNUMBER(I95),I95+2/10*(H96-I95),IF(COUNT(H88:H96)=9,AVERAGE(H88:H96),"")),"")</x:f>
        <x:v>1.3746508890850904</x:v>
      </x:c>
      <x:c r="J96" s="27" t="n">
        <x:f>IF(AND(ISNUMBER(H96),ISNUMBER(I96)),H96-I96,"")</x:f>
        <x:v>0.2960899097788414</x:v>
      </x:c>
      <x:c r="K96" s="28" t="str">
        <x:f>IF(NOT(ISNUMBER(C96)),"Missing / nonnumeric close",IF(ISNUMBER(J96),"MACD ready",IF(ISNUMBER(H96),"MACD ready; signal warming","Warm-up: needs 26 closes")))</x:f>
        <x:v>MACD ready</x:v>
      </x:c>
    </x:row>
    <x:row r="97" ht="20" customHeight="1">
      <x:c r="B97" s="16" t="n">
        <x:f>'Inputs'!B97</x:f>
        <x:v>88</x:v>
      </x:c>
      <x:c r="C97" s="17" t="n">
        <x:f>IF(ISNUMBER('Inputs'!C97),'Inputs'!C97,"")</x:f>
        <x:v>112.6952</x:v>
      </x:c>
      <x:c r="D97" s="17" t="n">
        <x:f>IF(COUNT(C86:C97)=12,AVERAGE(C86:C97),"")</x:f>
        <x:v>111.0388</x:v>
      </x:c>
      <x:c r="E97" s="17" t="n">
        <x:f>IF(ISNUMBER(C97),IF(ISNUMBER(E96),E96+2/(12+1)*(C97-E96),D97),"")</x:f>
        <x:v>110.78897131018249</x:v>
      </x:c>
      <x:c r="F97" s="17" t="n">
        <x:f>IF(COUNT(C72:C97)=26,AVERAGE(C72:C97),"")</x:f>
        <x:v>107.86738076923076</x:v>
      </x:c>
      <x:c r="G97" s="17" t="n">
        <x:f>IF(ISNUMBER(C97),IF(ISNUMBER(G96),G96+2/(26+1)*(C97-G96),F97),"")</x:f>
        <x:v>109.06227729333915</x:v>
      </x:c>
      <x:c r="H97" s="25" t="n">
        <x:f>IF(AND(ISNUMBER(E97),ISNUMBER(G97)),E97-G97,"")</x:f>
        <x:v>1.7266940168433393</x:v>
      </x:c>
      <x:c r="I97" s="25" t="n">
        <x:f>IF(ISNUMBER(H97),IF(ISNUMBER(I96),I96+2/10*(H97-I96),IF(COUNT(H89:H97)=9,AVERAGE(H89:H97),"")),"")</x:f>
        <x:v>1.4450595146367402</x:v>
      </x:c>
      <x:c r="J97" s="27" t="n">
        <x:f>IF(AND(ISNUMBER(H97),ISNUMBER(I97)),H97-I97,"")</x:f>
        <x:v>0.28163450220659914</x:v>
      </x:c>
      <x:c r="K97" s="28" t="str">
        <x:f>IF(NOT(ISNUMBER(C97)),"Missing / nonnumeric close",IF(ISNUMBER(J97),"MACD ready",IF(ISNUMBER(H97),"MACD ready; signal warming","Warm-up: needs 26 closes")))</x:f>
        <x:v>MACD ready</x:v>
      </x:c>
    </x:row>
    <x:row r="98" ht="20" customHeight="1">
      <x:c r="B98" s="16" t="n">
        <x:f>'Inputs'!B98</x:f>
        <x:v>89</x:v>
      </x:c>
      <x:c r="C98" s="17" t="n">
        <x:f>IF(ISNUMBER('Inputs'!C98),'Inputs'!C98,"")</x:f>
        <x:v>113.0058</x:v>
      </x:c>
      <x:c r="D98" s="17" t="n">
        <x:f>IF(COUNT(C87:C98)=12,AVERAGE(C87:C98),"")</x:f>
        <x:v>111.31044999999999</x:v>
      </x:c>
      <x:c r="E98" s="17" t="n">
        <x:f>IF(ISNUMBER(C98),IF(ISNUMBER(E97),E97+2/(12+1)*(C98-E97),D98),"")</x:f>
        <x:v>111.13002187784672</x:v>
      </x:c>
      <x:c r="F98" s="17" t="n">
        <x:f>IF(COUNT(C73:C98)=26,AVERAGE(C73:C98),"")</x:f>
        <x:v>108.17001538461538</x:v>
      </x:c>
      <x:c r="G98" s="17" t="n">
        <x:f>IF(ISNUMBER(C98),IF(ISNUMBER(G97),G97+2/(26+1)*(C98-G97),F98),"")</x:f>
        <x:v>109.35439008642514</x:v>
      </x:c>
      <x:c r="H98" s="25" t="n">
        <x:f>IF(AND(ISNUMBER(E98),ISNUMBER(G98)),E98-G98,"")</x:f>
        <x:v>1.7756317914215742</x:v>
      </x:c>
      <x:c r="I98" s="25" t="n">
        <x:f>IF(ISNUMBER(H98),IF(ISNUMBER(I97),I97+2/10*(H98-I97),IF(COUNT(H90:H98)=9,AVERAGE(H90:H98),"")),"")</x:f>
        <x:v>1.511173969993707</x:v>
      </x:c>
      <x:c r="J98" s="27" t="n">
        <x:f>IF(AND(ISNUMBER(H98),ISNUMBER(I98)),H98-I98,"")</x:f>
        <x:v>0.2644578214278672</x:v>
      </x:c>
      <x:c r="K98" s="28" t="str">
        <x:f>IF(NOT(ISNUMBER(C98)),"Missing / nonnumeric close",IF(ISNUMBER(J98),"MACD ready",IF(ISNUMBER(H98),"MACD ready; signal warming","Warm-up: needs 26 closes")))</x:f>
        <x:v>MACD ready</x:v>
      </x:c>
    </x:row>
    <x:row r="99" ht="20" customHeight="1">
      <x:c r="B99" s="16" t="n">
        <x:f>'Inputs'!B99</x:f>
        <x:v>90</x:v>
      </x:c>
      <x:c r="C99" s="17" t="n">
        <x:f>IF(ISNUMBER('Inputs'!C99),'Inputs'!C99,"")</x:f>
        <x:v>113.1433</x:v>
      </x:c>
      <x:c r="D99" s="17" t="n">
        <x:f>IF(COUNT(C88:C99)=12,AVERAGE(C88:C99),"")</x:f>
        <x:v>111.55754999999998</x:v>
      </x:c>
      <x:c r="E99" s="17" t="n">
        <x:f>IF(ISNUMBER(C99),IF(ISNUMBER(E98),E98+2/(12+1)*(C99-E98),D99),"")</x:f>
        <x:v>111.43975697356261</x:v>
      </x:c>
      <x:c r="F99" s="17" t="n">
        <x:f>IF(COUNT(C74:C99)=26,AVERAGE(C74:C99),"")</x:f>
        <x:v>108.49872307692308</x:v>
      </x:c>
      <x:c r="G99" s="17" t="n">
        <x:f>IF(ISNUMBER(C99),IF(ISNUMBER(G98),G98+2/(26+1)*(C99-G98),F99),"")</x:f>
        <x:v>109.63505008002328</x:v>
      </x:c>
      <x:c r="H99" s="25" t="n">
        <x:f>IF(AND(ISNUMBER(E99),ISNUMBER(G99)),E99-G99,"")</x:f>
        <x:v>1.8047068935393327</x:v>
      </x:c>
      <x:c r="I99" s="25" t="n">
        <x:f>IF(ISNUMBER(H99),IF(ISNUMBER(I98),I98+2/10*(H99-I98),IF(COUNT(H91:H99)=9,AVERAGE(H91:H99),"")),"")</x:f>
        <x:v>1.569880554702832</x:v>
      </x:c>
      <x:c r="J99" s="27" t="n">
        <x:f>IF(AND(ISNUMBER(H99),ISNUMBER(I99)),H99-I99,"")</x:f>
        <x:v>0.23482633883650061</x:v>
      </x:c>
      <x:c r="K99" s="28" t="str">
        <x:f>IF(NOT(ISNUMBER(C99)),"Missing / nonnumeric close",IF(ISNUMBER(J99),"MACD ready",IF(ISNUMBER(H99),"MACD ready; signal warming","Warm-up: needs 26 closes")))</x:f>
        <x:v>MACD ready</x:v>
      </x:c>
    </x:row>
    <x:row r="100" ht="20" customHeight="1">
      <x:c r="B100" s="16" t="n">
        <x:f>'Inputs'!B100</x:f>
        <x:v>91</x:v>
      </x:c>
      <x:c r="C100" s="17" t="n">
        <x:f>IF(ISNUMBER('Inputs'!C100),'Inputs'!C100,"")</x:f>
        <x:v>113.0592</x:v>
      </x:c>
      <x:c r="D100" s="17" t="n">
        <x:f>IF(COUNT(C89:C100)=12,AVERAGE(C89:C100),"")</x:f>
        <x:v>111.77589999999998</x:v>
      </x:c>
      <x:c r="E100" s="17" t="n">
        <x:f>IF(ISNUMBER(C100),IF(ISNUMBER(E99),E99+2/(12+1)*(C100-E99),D100),"")</x:f>
        <x:v>111.68890205455298</x:v>
      </x:c>
      <x:c r="F100" s="17" t="n">
        <x:f>IF(COUNT(C75:C100)=26,AVERAGE(C75:C100),"")</x:f>
        <x:v>108.84515000000002</x:v>
      </x:c>
      <x:c r="G100" s="17" t="n">
        <x:f>IF(ISNUMBER(C100),IF(ISNUMBER(G99),G99+2/(26+1)*(C100-G99),F100),"")</x:f>
        <x:v>109.88869081483637</x:v>
      </x:c>
      <x:c r="H100" s="25" t="n">
        <x:f>IF(AND(ISNUMBER(E100),ISNUMBER(G100)),E100-G100,"")</x:f>
        <x:v>1.8002112397166172</x:v>
      </x:c>
      <x:c r="I100" s="25" t="n">
        <x:f>IF(ISNUMBER(H100),IF(ISNUMBER(I99),I99+2/10*(H100-I99),IF(COUNT(H92:H100)=9,AVERAGE(H92:H100),"")),"")</x:f>
        <x:v>1.6159466917055891</x:v>
      </x:c>
      <x:c r="J100" s="27" t="n">
        <x:f>IF(AND(ISNUMBER(H100),ISNUMBER(I100)),H100-I100,"")</x:f>
        <x:v>0.1842645480110281</x:v>
      </x:c>
      <x:c r="K100" s="28" t="str">
        <x:f>IF(NOT(ISNUMBER(C100)),"Missing / nonnumeric close",IF(ISNUMBER(J100),"MACD ready",IF(ISNUMBER(H100),"MACD ready; signal warming","Warm-up: needs 26 closes")))</x:f>
        <x:v>MACD ready</x:v>
      </x:c>
    </x:row>
    <x:row r="101" ht="20" customHeight="1">
      <x:c r="B101" s="16" t="n">
        <x:f>'Inputs'!B101</x:f>
        <x:v>92</x:v>
      </x:c>
      <x:c r="C101" s="17" t="n">
        <x:f>IF(ISNUMBER('Inputs'!C101),'Inputs'!C101,"")</x:f>
        <x:v>112.7329</x:v>
      </x:c>
      <x:c r="D101" s="17" t="n">
        <x:f>IF(COUNT(C90:C101)=12,AVERAGE(C90:C101),"")</x:f>
        <x:v>111.95575833333334</x:v>
      </x:c>
      <x:c r="E101" s="17" t="n">
        <x:f>IF(ISNUMBER(C101),IF(ISNUMBER(E100),E100+2/(12+1)*(C101-E100),D101),"")</x:f>
        <x:v>111.84951712308329</x:v>
      </x:c>
      <x:c r="F101" s="17" t="n">
        <x:f>IF(COUNT(C76:C101)=26,AVERAGE(C76:C101),"")</x:f>
        <x:v>109.19702307692309</x:v>
      </x:c>
      <x:c r="G101" s="17" t="n">
        <x:f>IF(ISNUMBER(C101),IF(ISNUMBER(G100),G100+2/(26+1)*(C101-G100),F101),"")</x:f>
        <x:v>110.09937297670034</x:v>
      </x:c>
      <x:c r="H101" s="25" t="n">
        <x:f>IF(AND(ISNUMBER(E101),ISNUMBER(G101)),E101-G101,"")</x:f>
        <x:v>1.7501441463829508</x:v>
      </x:c>
      <x:c r="I101" s="25" t="n">
        <x:f>IF(ISNUMBER(H101),IF(ISNUMBER(I100),I100+2/10*(H101-I100),IF(COUNT(H93:H101)=9,AVERAGE(H93:H101),"")),"")</x:f>
        <x:v>1.6427861826410615</x:v>
      </x:c>
      <x:c r="J101" s="27" t="n">
        <x:f>IF(AND(ISNUMBER(H101),ISNUMBER(I101)),H101-I101,"")</x:f>
        <x:v>0.10735796374188933</x:v>
      </x:c>
      <x:c r="K101" s="28" t="str">
        <x:f>IF(NOT(ISNUMBER(C101)),"Missing / nonnumeric close",IF(ISNUMBER(J101),"MACD ready",IF(ISNUMBER(H101),"MACD ready; signal warming","Warm-up: needs 26 closes")))</x:f>
        <x:v>MACD ready</x:v>
      </x:c>
    </x:row>
    <x:row r="102" ht="20" customHeight="1">
      <x:c r="B102" s="16" t="n">
        <x:f>'Inputs'!B102</x:f>
        <x:v>93</x:v>
      </x:c>
      <x:c r="C102" s="17" t="n">
        <x:f>IF(ISNUMBER('Inputs'!C102),'Inputs'!C102,"")</x:f>
        <x:v>112.1771</x:v>
      </x:c>
      <x:c r="D102" s="17" t="n">
        <x:f>IF(COUNT(C91:C102)=12,AVERAGE(C91:C102),"")</x:f>
        <x:v>112.08326666666665</x:v>
      </x:c>
      <x:c r="E102" s="17" t="n">
        <x:f>IF(ISNUMBER(C102),IF(ISNUMBER(E101),E101+2/(12+1)*(C102-E101),D102),"")</x:f>
        <x:v>111.89991448876278</x:v>
      </x:c>
      <x:c r="F102" s="17" t="n">
        <x:f>IF(COUNT(C77:C102)=26,AVERAGE(C77:C102),"")</x:f>
        <x:v>109.53946153846155</x:v>
      </x:c>
      <x:c r="G102" s="17" t="n">
        <x:f>IF(ISNUMBER(C102),IF(ISNUMBER(G101),G101+2/(26+1)*(C102-G101),F102),"")</x:f>
        <x:v>110.25327868212995</x:v>
      </x:c>
      <x:c r="H102" s="25" t="n">
        <x:f>IF(AND(ISNUMBER(E102),ISNUMBER(G102)),E102-G102,"")</x:f>
        <x:v>1.6466358066328297</x:v>
      </x:c>
      <x:c r="I102" s="25" t="n">
        <x:f>IF(ISNUMBER(H102),IF(ISNUMBER(I101),I101+2/10*(H102-I101),IF(COUNT(H94:H102)=9,AVERAGE(H94:H102),"")),"")</x:f>
        <x:v>1.6435561074394152</x:v>
      </x:c>
      <x:c r="J102" s="27" t="n">
        <x:f>IF(AND(ISNUMBER(H102),ISNUMBER(I102)),H102-I102,"")</x:f>
        <x:v>0.0030796991934145534</x:v>
      </x:c>
      <x:c r="K102" s="28" t="str">
        <x:f>IF(NOT(ISNUMBER(C102)),"Missing / nonnumeric close",IF(ISNUMBER(J102),"MACD ready",IF(ISNUMBER(H102),"MACD ready; signal warming","Warm-up: needs 26 closes")))</x:f>
        <x:v>MACD ready</x:v>
      </x:c>
    </x:row>
    <x:row r="103" ht="20" customHeight="1">
      <x:c r="B103" s="16" t="n">
        <x:f>'Inputs'!B103</x:f>
        <x:v>94</x:v>
      </x:c>
      <x:c r="C103" s="17" t="n">
        <x:f>IF(ISNUMBER('Inputs'!C103),'Inputs'!C103,"")</x:f>
        <x:v>111.4372</x:v>
      </x:c>
      <x:c r="D103" s="17" t="n">
        <x:f>IF(COUNT(C92:C103)=12,AVERAGE(C92:C103),"")</x:f>
        <x:v>112.14289166666669</x:v>
      </x:c>
      <x:c r="E103" s="17" t="n">
        <x:f>IF(ISNUMBER(C103),IF(ISNUMBER(E102),E102+2/(12+1)*(C103-E102),D103),"")</x:f>
        <x:v>111.82872764433773</x:v>
      </x:c>
      <x:c r="F103" s="17" t="n">
        <x:f>IF(COUNT(C78:C103)=26,AVERAGE(C78:C103),"")</x:f>
        <x:v>109.85680384615384</x:v>
      </x:c>
      <x:c r="G103" s="17" t="n">
        <x:f>IF(ISNUMBER(C103),IF(ISNUMBER(G102),G102+2/(26+1)*(C103-G102),F103),"")</x:f>
        <x:v>110.34097655752772</x:v>
      </x:c>
      <x:c r="H103" s="25" t="n">
        <x:f>IF(AND(ISNUMBER(E103),ISNUMBER(G103)),E103-G103,"")</x:f>
        <x:v>1.4877510868100075</x:v>
      </x:c>
      <x:c r="I103" s="25" t="n">
        <x:f>IF(ISNUMBER(H103),IF(ISNUMBER(I102),I102+2/10*(H103-I102),IF(COUNT(H95:H103)=9,AVERAGE(H95:H103),"")),"")</x:f>
        <x:v>1.6123951033135335</x:v>
      </x:c>
      <x:c r="J103" s="27" t="n">
        <x:f>IF(AND(ISNUMBER(H103),ISNUMBER(I103)),H103-I103,"")</x:f>
        <x:v>-0.12464401650352608</x:v>
      </x:c>
      <x:c r="K103" s="28" t="str">
        <x:f>IF(NOT(ISNUMBER(C103)),"Missing / nonnumeric close",IF(ISNUMBER(J103),"MACD ready",IF(ISNUMBER(H103),"MACD ready; signal warming","Warm-up: needs 26 closes")))</x:f>
        <x:v>MACD ready</x:v>
      </x:c>
    </x:row>
    <x:row r="104" ht="20" customHeight="1">
      <x:c r="B104" s="16" t="n">
        <x:f>'Inputs'!B104</x:f>
        <x:v>95</x:v>
      </x:c>
      <x:c r="C104" s="17" t="n">
        <x:f>IF(ISNUMBER('Inputs'!C104),'Inputs'!C104,"")</x:f>
        <x:v>110.5855</x:v>
      </x:c>
      <x:c r="D104" s="17" t="n">
        <x:f>IF(COUNT(C93:C104)=12,AVERAGE(C93:C104),"")</x:f>
        <x:v>112.12040833333333</x:v>
      </x:c>
      <x:c r="E104" s="17" t="n">
        <x:f>IF(ISNUMBER(C104),IF(ISNUMBER(E103),E103+2/(12+1)*(C104-E103),D104),"")</x:f>
        <x:v>111.63746185290115</x:v>
      </x:c>
      <x:c r="F104" s="17" t="n">
        <x:f>IF(COUNT(C79:C104)=26,AVERAGE(C79:C104),"")</x:f>
        <x:v>110.13460384615384</x:v>
      </x:c>
      <x:c r="G104" s="17" t="n">
        <x:f>IF(ISNUMBER(C104),IF(ISNUMBER(G103),G103+2/(26+1)*(C104-G103),F104),"")</x:f>
        <x:v>110.35908940511827</x:v>
      </x:c>
      <x:c r="H104" s="25" t="n">
        <x:f>IF(AND(ISNUMBER(E104),ISNUMBER(G104)),E104-G104,"")</x:f>
        <x:v>1.2783724477828855</x:v>
      </x:c>
      <x:c r="I104" s="25" t="n">
        <x:f>IF(ISNUMBER(H104),IF(ISNUMBER(I103),I103+2/10*(H104-I103),IF(COUNT(H96:H104)=9,AVERAGE(H96:H104),"")),"")</x:f>
        <x:v>1.545590572207404</x:v>
      </x:c>
      <x:c r="J104" s="27" t="n">
        <x:f>IF(AND(ISNUMBER(H104),ISNUMBER(I104)),H104-I104,"")</x:f>
        <x:v>-0.2672181244245184</x:v>
      </x:c>
      <x:c r="K104" s="28" t="str">
        <x:f>IF(NOT(ISNUMBER(C104)),"Missing / nonnumeric close",IF(ISNUMBER(J104),"MACD ready",IF(ISNUMBER(H104),"MACD ready; signal warming","Warm-up: needs 26 closes")))</x:f>
        <x:v>MACD ready</x:v>
      </x:c>
    </x:row>
    <x:row r="105" ht="20" customHeight="1">
      <x:c r="B105" s="16" t="n">
        <x:f>'Inputs'!B105</x:f>
        <x:v>96</x:v>
      </x:c>
      <x:c r="C105" s="17" t="n">
        <x:f>IF(ISNUMBER('Inputs'!C105),'Inputs'!C105,"")</x:f>
        <x:v>109.7107</x:v>
      </x:c>
      <x:c r="D105" s="17" t="n">
        <x:f>IF(COUNT(C94:C105)=12,AVERAGE(C94:C105),"")</x:f>
        <x:v>112.00598333333333</x:v>
      </x:c>
      <x:c r="E105" s="17" t="n">
        <x:f>IF(ISNUMBER(C105),IF(ISNUMBER(E104),E104+2/(12+1)*(C105-E104),D105),"")</x:f>
        <x:v>111.34103695245483</x:v>
      </x:c>
      <x:c r="F105" s="17" t="n">
        <x:f>IF(COUNT(C80:C105)=26,AVERAGE(C80:C105),"")</x:f>
        <x:v>110.36152692307692</x:v>
      </x:c>
      <x:c r="G105" s="17" t="n">
        <x:f>IF(ISNUMBER(C105),IF(ISNUMBER(G104),G104+2/(26+1)*(C105-G104),F105),"")</x:f>
        <x:v>110.31106056029469</x:v>
      </x:c>
      <x:c r="H105" s="25" t="n">
        <x:f>IF(AND(ISNUMBER(E105),ISNUMBER(G105)),E105-G105,"")</x:f>
        <x:v>1.0299763921601368</x:v>
      </x:c>
      <x:c r="I105" s="25" t="n">
        <x:f>IF(ISNUMBER(H105),IF(ISNUMBER(I104),I104+2/10*(H105-I104),IF(COUNT(H97:H105)=9,AVERAGE(H97:H105),"")),"")</x:f>
        <x:v>1.4424677361979505</x:v>
      </x:c>
      <x:c r="J105" s="27" t="n">
        <x:f>IF(AND(ISNUMBER(H105),ISNUMBER(I105)),H105-I105,"")</x:f>
        <x:v>-0.41249134403781373</x:v>
      </x:c>
      <x:c r="K105" s="28" t="str">
        <x:f>IF(NOT(ISNUMBER(C105)),"Missing / nonnumeric close",IF(ISNUMBER(J105),"MACD ready",IF(ISNUMBER(H105),"MACD ready; signal warming","Warm-up: needs 26 closes")))</x:f>
        <x:v>MACD ready</x:v>
      </x:c>
    </x:row>
    <x:row r="106" ht="20" customHeight="1">
      <x:c r="B106" s="16" t="n">
        <x:f>'Inputs'!B106</x:f>
        <x:v>97</x:v>
      </x:c>
      <x:c r="C106" s="17" t="n">
        <x:f>IF(ISNUMBER('Inputs'!C106),'Inputs'!C106,"")</x:f>
        <x:v>108.9051</x:v>
      </x:c>
      <x:c r="D106" s="17" t="n">
        <x:f>IF(COUNT(C95:C106)=12,AVERAGE(C95:C106),"")</x:f>
        <x:v>111.79674999999999</x:v>
      </x:c>
      <x:c r="E106" s="17" t="n">
        <x:f>IF(ISNUMBER(C106),IF(ISNUMBER(E105),E105+2/(12+1)*(C106-E105),D106),"")</x:f>
        <x:v>110.96627742130794</x:v>
      </x:c>
      <x:c r="F106" s="17" t="n">
        <x:f>IF(COUNT(C81:C106)=26,AVERAGE(C81:C106),"")</x:f>
        <x:v>110.53081538461538</x:v>
      </x:c>
      <x:c r="G106" s="17" t="n">
        <x:f>IF(ISNUMBER(C106),IF(ISNUMBER(G105),G105+2/(26+1)*(C106-G105),F106),"")</x:f>
        <x:v>110.20691533360619</x:v>
      </x:c>
      <x:c r="H106" s="25" t="n">
        <x:f>IF(AND(ISNUMBER(E106),ISNUMBER(G106)),E106-G106,"")</x:f>
        <x:v>0.7593620877017457</x:v>
      </x:c>
      <x:c r="I106" s="25" t="n">
        <x:f>IF(ISNUMBER(H106),IF(ISNUMBER(I105),I105+2/10*(H106-I105),IF(COUNT(H98:H106)=9,AVERAGE(H98:H106),"")),"")</x:f>
        <x:v>1.3058466064987095</x:v>
      </x:c>
      <x:c r="J106" s="27" t="n">
        <x:f>IF(AND(ISNUMBER(H106),ISNUMBER(I106)),H106-I106,"")</x:f>
        <x:v>-0.5464845187969638</x:v>
      </x:c>
      <x:c r="K106" s="28" t="str">
        <x:f>IF(NOT(ISNUMBER(C106)),"Missing / nonnumeric close",IF(ISNUMBER(J106),"MACD ready",IF(ISNUMBER(H106),"MACD ready; signal warming","Warm-up: needs 26 closes")))</x:f>
        <x:v>MACD ready</x:v>
      </x:c>
    </x:row>
    <x:row r="107" ht="20" customHeight="1">
      <x:c r="B107" s="16" t="n">
        <x:f>'Inputs'!B107</x:f>
        <x:v>98</x:v>
      </x:c>
      <x:c r="C107" s="17" t="n">
        <x:f>IF(ISNUMBER('Inputs'!C107),'Inputs'!C107,"")</x:f>
        <x:v>108.2505</x:v>
      </x:c>
      <x:c r="D107" s="17" t="n">
        <x:f>IF(COUNT(C96:C107)=12,AVERAGE(C96:C107),"")</x:f>
        <x:v>111.49844166666666</x:v>
      </x:c>
      <x:c r="E107" s="17" t="n">
        <x:f>IF(ISNUMBER(C107),IF(ISNUMBER(E106),E106+2/(12+1)*(C107-E106),D107),"")</x:f>
        <x:v>110.54846551033748</x:v>
      </x:c>
      <x:c r="F107" s="17" t="n">
        <x:f>IF(COUNT(C82:C107)=26,AVERAGE(C82:C107),"")</x:f>
        <x:v>110.64106153846153</x:v>
      </x:c>
      <x:c r="G107" s="17" t="n">
        <x:f>IF(ISNUMBER(C107),IF(ISNUMBER(G106),G106+2/(26+1)*(C107-G106),F107),"")</x:f>
        <x:v>110.061995679265</x:v>
      </x:c>
      <x:c r="H107" s="25" t="n">
        <x:f>IF(AND(ISNUMBER(E107),ISNUMBER(G107)),E107-G107,"")</x:f>
        <x:v>0.4864698310724833</x:v>
      </x:c>
      <x:c r="I107" s="25" t="n">
        <x:f>IF(ISNUMBER(H107),IF(ISNUMBER(I106),I106+2/10*(H107-I106),IF(COUNT(H99:H107)=9,AVERAGE(H99:H107),"")),"")</x:f>
        <x:v>1.1419712514134643</x:v>
      </x:c>
      <x:c r="J107" s="27" t="n">
        <x:f>IF(AND(ISNUMBER(H107),ISNUMBER(I107)),H107-I107,"")</x:f>
        <x:v>-0.655501420340981</x:v>
      </x:c>
      <x:c r="K107" s="28" t="str">
        <x:f>IF(NOT(ISNUMBER(C107)),"Missing / nonnumeric close",IF(ISNUMBER(J107),"MACD ready",IF(ISNUMBER(H107),"MACD ready; signal warming","Warm-up: needs 26 closes")))</x:f>
        <x:v>MACD ready</x:v>
      </x:c>
    </x:row>
    <x:row r="108" ht="20" customHeight="1">
      <x:c r="B108" s="16" t="n">
        <x:f>'Inputs'!B108</x:f>
        <x:v>99</x:v>
      </x:c>
      <x:c r="C108" s="17" t="n">
        <x:f>IF(ISNUMBER('Inputs'!C108),'Inputs'!C108,"")</x:f>
        <x:v>107.8068</x:v>
      </x:c>
      <x:c r="D108" s="17" t="n">
        <x:f>IF(COUNT(C97:C108)=12,AVERAGE(C97:C108),"")</x:f>
        <x:v>111.12577500000002</x:v>
      </x:c>
      <x:c r="E108" s="17" t="n">
        <x:f>IF(ISNUMBER(C108),IF(ISNUMBER(E107),E107+2/(12+1)*(C108-E107),D108),"")</x:f>
        <x:v>110.1266708164394</x:v>
      </x:c>
      <x:c r="F108" s="17" t="n">
        <x:f>IF(COUNT(C83:C108)=26,AVERAGE(C83:C108),"")</x:f>
        <x:v>110.69622307692306</x:v>
      </x:c>
      <x:c r="G108" s="17" t="n">
        <x:f>IF(ISNUMBER(C108),IF(ISNUMBER(G107),G107+2/(26+1)*(C108-G107),F108),"")</x:f>
        <x:v>109.89494414746758</x:v>
      </x:c>
      <x:c r="H108" s="25" t="n">
        <x:f>IF(AND(ISNUMBER(E108),ISNUMBER(G108)),E108-G108,"")</x:f>
        <x:v>0.2317266689718167</x:v>
      </x:c>
      <x:c r="I108" s="25" t="n">
        <x:f>IF(ISNUMBER(H108),IF(ISNUMBER(I107),I107+2/10*(H108-I107),IF(COUNT(H100:H108)=9,AVERAGE(H100:H108),"")),"")</x:f>
        <x:v>0.9599223349251348</x:v>
      </x:c>
      <x:c r="J108" s="27" t="n">
        <x:f>IF(AND(ISNUMBER(H108),ISNUMBER(I108)),H108-I108,"")</x:f>
        <x:v>-0.7281956659533181</x:v>
      </x:c>
      <x:c r="K108" s="28" t="str">
        <x:f>IF(NOT(ISNUMBER(C108)),"Missing / nonnumeric close",IF(ISNUMBER(J108),"MACD ready",IF(ISNUMBER(H108),"MACD ready; signal warming","Warm-up: needs 26 closes")))</x:f>
        <x:v>MACD ready</x:v>
      </x:c>
    </x:row>
    <x:row r="109" ht="20" customHeight="1">
      <x:c r="B109" s="16" t="n">
        <x:f>'Inputs'!B109</x:f>
        <x:v>100</x:v>
      </x:c>
      <x:c r="C109" s="17" t="n">
        <x:f>IF(ISNUMBER('Inputs'!C109),'Inputs'!C109,"")</x:f>
        <x:v>107.6031</x:v>
      </x:c>
      <x:c r="D109" s="17" t="n">
        <x:f>IF(COUNT(C98:C109)=12,AVERAGE(C98:C109),"")</x:f>
        <x:v>110.70143333333334</x:v>
      </x:c>
      <x:c r="E109" s="17" t="n">
        <x:f>IF(ISNUMBER(C109),IF(ISNUMBER(E108),E108+2/(12+1)*(C109-E108),D109),"")</x:f>
        <x:v>109.7384291523718</x:v>
      </x:c>
      <x:c r="F109" s="17" t="n">
        <x:f>IF(COUNT(C84:C109)=26,AVERAGE(C84:C109),"")</x:f>
        <x:v>110.70481153846153</x:v>
      </x:c>
      <x:c r="G109" s="17" t="n">
        <x:f>IF(ISNUMBER(C109),IF(ISNUMBER(G108),G108+2/(26+1)*(C109-G108),F109),"")</x:f>
        <x:v>109.72517791432183</x:v>
      </x:c>
      <x:c r="H109" s="25" t="n">
        <x:f>IF(AND(ISNUMBER(E109),ISNUMBER(G109)),E109-G109,"")</x:f>
        <x:v>0.013251238049960534</x:v>
      </x:c>
      <x:c r="I109" s="25" t="n">
        <x:f>IF(ISNUMBER(H109),IF(ISNUMBER(I108),I108+2/10*(H109-I108),IF(COUNT(H101:H109)=9,AVERAGE(H101:H109),"")),"")</x:f>
        <x:v>0.7705881155501</x:v>
      </x:c>
      <x:c r="J109" s="27" t="n">
        <x:f>IF(AND(ISNUMBER(H109),ISNUMBER(I109)),H109-I109,"")</x:f>
        <x:v>-0.7573368775001394</x:v>
      </x:c>
      <x:c r="K109" s="28" t="str">
        <x:f>IF(NOT(ISNUMBER(C109)),"Missing / nonnumeric close",IF(ISNUMBER(J109),"MACD ready",IF(ISNUMBER(H109),"MACD ready; signal warming","Warm-up: needs 26 closes")))</x:f>
        <x:v>MACD ready</x:v>
      </x:c>
    </x:row>
    <x:row r="110" ht="20" customHeight="1">
      <x:c r="B110" s="16" t="n">
        <x:f>'Inputs'!B110</x:f>
        <x:v>101</x:v>
      </x:c>
      <x:c r="C110" s="17" t="n">
        <x:f>IF(ISNUMBER('Inputs'!C110),'Inputs'!C110,"")</x:f>
        <x:v>107.6353</x:v>
      </x:c>
      <x:c r="D110" s="17" t="n">
        <x:f>IF(COUNT(C99:C110)=12,AVERAGE(C99:C110),"")</x:f>
        <x:v>110.25389166666666</x:v>
      </x:c>
      <x:c r="E110" s="17" t="n">
        <x:f>IF(ISNUMBER(C110),IF(ISNUMBER(E109),E109+2/(12+1)*(C110-E109),D110),"")</x:f>
        <x:v>109.41487082123767</x:v>
      </x:c>
      <x:c r="F110" s="17" t="n">
        <x:f>IF(COUNT(C85:C110)=26,AVERAGE(C85:C110),"")</x:f>
        <x:v>110.6784923076923</x:v>
      </x:c>
      <x:c r="G110" s="17" t="n">
        <x:f>IF(ISNUMBER(C110),IF(ISNUMBER(G109),G109+2/(26+1)*(C110-G109),F110),"")</x:f>
        <x:v>109.57037214289059</x:v>
      </x:c>
      <x:c r="H110" s="25" t="n">
        <x:f>IF(AND(ISNUMBER(E110),ISNUMBER(G110)),E110-G110,"")</x:f>
        <x:v>-0.1555013216529204</x:v>
      </x:c>
      <x:c r="I110" s="25" t="n">
        <x:f>IF(ISNUMBER(H110),IF(ISNUMBER(I109),I109+2/10*(H110-I109),IF(COUNT(H102:H110)=9,AVERAGE(H102:H110),"")),"")</x:f>
        <x:v>0.5853702281094959</x:v>
      </x:c>
      <x:c r="J110" s="27" t="n">
        <x:f>IF(AND(ISNUMBER(H110),ISNUMBER(I110)),H110-I110,"")</x:f>
        <x:v>-0.7408715497624163</x:v>
      </x:c>
      <x:c r="K110" s="28" t="str">
        <x:f>IF(NOT(ISNUMBER(C110)),"Missing / nonnumeric close",IF(ISNUMBER(J110),"MACD ready",IF(ISNUMBER(H110),"MACD ready; signal warming","Warm-up: needs 26 closes")))</x:f>
        <x:v>MACD ready</x:v>
      </x:c>
    </x:row>
    <x:row r="111" ht="20" customHeight="1">
      <x:c r="B111" s="16" t="n">
        <x:f>'Inputs'!B111</x:f>
        <x:v>102</x:v>
      </x:c>
      <x:c r="C111" s="17" t="n">
        <x:f>IF(ISNUMBER('Inputs'!C111),'Inputs'!C111,"")</x:f>
        <x:v>107.8677</x:v>
      </x:c>
      <x:c r="D111" s="17" t="n">
        <x:f>IF(COUNT(C100:C111)=12,AVERAGE(C100:C111),"")</x:f>
        <x:v>109.81425833333333</x:v>
      </x:c>
      <x:c r="E111" s="17" t="n">
        <x:f>IF(ISNUMBER(C111),IF(ISNUMBER(E110),E110+2/(12+1)*(C111-E110),D111),"")</x:f>
        <x:v>109.17684454104726</x:v>
      </x:c>
      <x:c r="F111" s="17" t="n">
        <x:f>IF(COUNT(C86:C111)=26,AVERAGE(C86:C111),"")</x:f>
        <x:v>110.63022307692304</x:v>
      </x:c>
      <x:c r="G111" s="17" t="n">
        <x:f>IF(ISNUMBER(C111),IF(ISNUMBER(G110),G110+2/(26+1)*(C111-G110),F111),"")</x:f>
        <x:v>109.44424828045425</x:v>
      </x:c>
      <x:c r="H111" s="25" t="n">
        <x:f>IF(AND(ISNUMBER(E111),ISNUMBER(G111)),E111-G111,"")</x:f>
        <x:v>-0.26740373940698703</x:v>
      </x:c>
      <x:c r="I111" s="25" t="n">
        <x:f>IF(ISNUMBER(H111),IF(ISNUMBER(I110),I110+2/10*(H111-I110),IF(COUNT(H103:H111)=9,AVERAGE(H103:H111),"")),"")</x:f>
        <x:v>0.4148154346061993</x:v>
      </x:c>
      <x:c r="J111" s="27" t="n">
        <x:f>IF(AND(ISNUMBER(H111),ISNUMBER(I111)),H111-I111,"")</x:f>
        <x:v>-0.6822191740131863</x:v>
      </x:c>
      <x:c r="K111" s="28" t="str">
        <x:f>IF(NOT(ISNUMBER(C111)),"Missing / nonnumeric close",IF(ISNUMBER(J111),"MACD ready",IF(ISNUMBER(H111),"MACD ready; signal warming","Warm-up: needs 26 closes")))</x:f>
        <x:v>MACD ready</x:v>
      </x:c>
    </x:row>
    <x:row r="112" ht="20" customHeight="1">
      <x:c r="B112" s="16" t="n">
        <x:f>'Inputs'!B112</x:f>
        <x:v>103</x:v>
      </x:c>
      <x:c r="C112" s="17" t="n">
        <x:f>IF(ISNUMBER('Inputs'!C112),'Inputs'!C112,"")</x:f>
        <x:v>108.2408</x:v>
      </x:c>
      <x:c r="D112" s="17" t="n">
        <x:f>IF(COUNT(C101:C112)=12,AVERAGE(C101:C112),"")</x:f>
        <x:v>109.41272499999998</x:v>
      </x:c>
      <x:c r="E112" s="17" t="n">
        <x:f>IF(ISNUMBER(C112),IF(ISNUMBER(E111),E111+2/(12+1)*(C112-E111),D112),"")</x:f>
        <x:v>109.03283768857845</x:v>
      </x:c>
      <x:c r="F112" s="17" t="n">
        <x:f>IF(COUNT(C87:C112)=26,AVERAGE(C87:C112),"")</x:f>
        <x:v>110.57233076923073</x:v>
      </x:c>
      <x:c r="G112" s="17" t="n">
        <x:f>IF(ISNUMBER(C112),IF(ISNUMBER(G111),G111+2/(26+1)*(C112-G111),F112),"")</x:f>
        <x:v>109.35510396338356</x:v>
      </x:c>
      <x:c r="H112" s="25" t="n">
        <x:f>IF(AND(ISNUMBER(E112),ISNUMBER(G112)),E112-G112,"")</x:f>
        <x:v>-0.32226627480510217</x:v>
      </x:c>
      <x:c r="I112" s="25" t="n">
        <x:f>IF(ISNUMBER(H112),IF(ISNUMBER(I111),I111+2/10*(H112-I111),IF(COUNT(H104:H112)=9,AVERAGE(H104:H112),"")),"")</x:f>
        <x:v>0.267399092723939</x:v>
      </x:c>
      <x:c r="J112" s="27" t="n">
        <x:f>IF(AND(ISNUMBER(H112),ISNUMBER(I112)),H112-I112,"")</x:f>
        <x:v>-0.5896653675290412</x:v>
      </x:c>
      <x:c r="K112" s="28" t="str">
        <x:f>IF(NOT(ISNUMBER(C112)),"Missing / nonnumeric close",IF(ISNUMBER(J112),"MACD ready",IF(ISNUMBER(H112),"MACD ready; signal warming","Warm-up: needs 26 closes")))</x:f>
        <x:v>MACD ready</x:v>
      </x:c>
    </x:row>
    <x:row r="113" ht="20" customHeight="1">
      <x:c r="B113" s="16" t="n">
        <x:f>'Inputs'!B113</x:f>
        <x:v>104</x:v>
      </x:c>
      <x:c r="C113" s="17" t="n">
        <x:f>IF(ISNUMBER('Inputs'!C113),'Inputs'!C113,"")</x:f>
        <x:v>108.6824</x:v>
      </x:c>
      <x:c r="D113" s="17" t="n">
        <x:f>IF(COUNT(C102:C113)=12,AVERAGE(C102:C113),"")</x:f>
        <x:v>109.07518333333331</x:v>
      </x:c>
      <x:c r="E113" s="17" t="n">
        <x:f>IF(ISNUMBER(C113),IF(ISNUMBER(E112),E112+2/(12+1)*(C113-E112),D113),"")</x:f>
        <x:v>108.97892419802793</x:v>
      </x:c>
      <x:c r="F113" s="17" t="n">
        <x:f>IF(COUNT(C88:C113)=26,AVERAGE(C88:C113),"")</x:f>
        <x:v>110.51480384615381</x:v>
      </x:c>
      <x:c r="G113" s="17" t="n">
        <x:f>IF(ISNUMBER(C113),IF(ISNUMBER(G112),G112+2/(26+1)*(C113-G112),F113),"")</x:f>
        <x:v>109.30527404016996</x:v>
      </x:c>
      <x:c r="H113" s="25" t="n">
        <x:f>IF(AND(ISNUMBER(E113),ISNUMBER(G113)),E113-G113,"")</x:f>
        <x:v>-0.32634984214203655</x:v>
      </x:c>
      <x:c r="I113" s="25" t="n">
        <x:f>IF(ISNUMBER(H113),IF(ISNUMBER(I112),I112+2/10*(H113-I112),IF(COUNT(H105:H113)=9,AVERAGE(H105:H113),"")),"")</x:f>
        <x:v>0.14864930575074392</x:v>
      </x:c>
      <x:c r="J113" s="27" t="n">
        <x:f>IF(AND(ISNUMBER(H113),ISNUMBER(I113)),H113-I113,"")</x:f>
        <x:v>-0.47499914789278047</x:v>
      </x:c>
      <x:c r="K113" s="28" t="str">
        <x:f>IF(NOT(ISNUMBER(C113)),"Missing / nonnumeric close",IF(ISNUMBER(J113),"MACD ready",IF(ISNUMBER(H113),"MACD ready; signal warming","Warm-up: needs 26 closes")))</x:f>
        <x:v>MACD ready</x:v>
      </x:c>
    </x:row>
    <x:row r="114" ht="20" customHeight="1">
      <x:c r="B114" s="16" t="n">
        <x:f>'Inputs'!B114</x:f>
        <x:v>105</x:v>
      </x:c>
      <x:c r="C114" s="17" t="n">
        <x:f>IF(ISNUMBER('Inputs'!C114),'Inputs'!C114,"")</x:f>
        <x:v>109.1211</x:v>
      </x:c>
      <x:c r="D114" s="17" t="n">
        <x:f>IF(COUNT(C103:C114)=12,AVERAGE(C103:C114),"")</x:f>
        <x:v>108.82051666666666</x:v>
      </x:c>
      <x:c r="E114" s="17" t="n">
        <x:f>IF(ISNUMBER(C114),IF(ISNUMBER(E113),E113+2/(12+1)*(C114-E113),D114),"")</x:f>
        <x:v>109.00079739833131</x:v>
      </x:c>
      <x:c r="F114" s="17" t="n">
        <x:f>IF(COUNT(C89:C114)=26,AVERAGE(C89:C114),"")</x:f>
        <x:v>110.46411538461535</x:v>
      </x:c>
      <x:c r="G114" s="17" t="n">
        <x:f>IF(ISNUMBER(C114),IF(ISNUMBER(G113),G113+2/(26+1)*(C114-G113),F114),"")</x:f>
        <x:v>109.29163151867589</x:v>
      </x:c>
      <x:c r="H114" s="25" t="n">
        <x:f>IF(AND(ISNUMBER(E114),ISNUMBER(G114)),E114-G114,"")</x:f>
        <x:v>-0.2908341203445701</x:v>
      </x:c>
      <x:c r="I114" s="25" t="n">
        <x:f>IF(ISNUMBER(H114),IF(ISNUMBER(I113),I113+2/10*(H114-I113),IF(COUNT(H106:H114)=9,AVERAGE(H106:H114),"")),"")</x:f>
        <x:v>0.06075262053168111</x:v>
      </x:c>
      <x:c r="J114" s="27" t="n">
        <x:f>IF(AND(ISNUMBER(H114),ISNUMBER(I114)),H114-I114,"")</x:f>
        <x:v>-0.35158674087625125</x:v>
      </x:c>
      <x:c r="K114" s="28" t="str">
        <x:f>IF(NOT(ISNUMBER(C114)),"Missing / nonnumeric close",IF(ISNUMBER(J114),"MACD ready",IF(ISNUMBER(H114),"MACD ready; signal warming","Warm-up: needs 26 closes")))</x:f>
        <x:v>MACD ready</x:v>
      </x:c>
    </x:row>
    <x:row r="115" ht="20" customHeight="1">
      <x:c r="B115" s="16" t="n">
        <x:f>'Inputs'!B115</x:f>
        <x:v>106</x:v>
      </x:c>
      <x:c r="C115" s="17" t="n">
        <x:f>IF(ISNUMBER('Inputs'!C115),'Inputs'!C115,"")</x:f>
        <x:v>109.4985</x:v>
      </x:c>
      <x:c r="D115" s="17" t="n">
        <x:f>IF(COUNT(C104:C115)=12,AVERAGE(C104:C115),"")</x:f>
        <x:v>108.65895833333333</x:v>
      </x:c>
      <x:c r="E115" s="17" t="n">
        <x:f>IF(ISNUMBER(C115),IF(ISNUMBER(E114),E114+2/(12+1)*(C115-E114),D115),"")</x:f>
        <x:v>109.07736702935726</x:v>
      </x:c>
      <x:c r="F115" s="17" t="n">
        <x:f>IF(COUNT(C90:C115)=26,AVERAGE(C90:C115),"")</x:f>
        <x:v>110.42272692307691</x:v>
      </x:c>
      <x:c r="G115" s="17" t="n">
        <x:f>IF(ISNUMBER(C115),IF(ISNUMBER(G114),G114+2/(26+1)*(C115-G114),F115),"")</x:f>
        <x:v>109.30695510988508</x:v>
      </x:c>
      <x:c r="H115" s="25" t="n">
        <x:f>IF(AND(ISNUMBER(E115),ISNUMBER(G115)),E115-G115,"")</x:f>
        <x:v>-0.22958808052781876</x:v>
      </x:c>
      <x:c r="I115" s="25" t="n">
        <x:f>IF(ISNUMBER(H115),IF(ISNUMBER(I114),I114+2/10*(H115-I114),IF(COUNT(H107:H115)=9,AVERAGE(H107:H115),"")),"")</x:f>
        <x:v>0.002684480319781128</x:v>
      </x:c>
      <x:c r="J115" s="27" t="n">
        <x:f>IF(AND(ISNUMBER(H115),ISNUMBER(I115)),H115-I115,"")</x:f>
        <x:v>-0.2322725608475999</x:v>
      </x:c>
      <x:c r="K115" s="28" t="str">
        <x:f>IF(NOT(ISNUMBER(C115)),"Missing / nonnumeric close",IF(ISNUMBER(J115),"MACD ready",IF(ISNUMBER(H115),"MACD ready; signal warming","Warm-up: needs 26 closes")))</x:f>
        <x:v>MACD ready</x:v>
      </x:c>
    </x:row>
    <x:row r="116" ht="20" customHeight="1">
      <x:c r="B116" s="16" t="n">
        <x:f>'Inputs'!B116</x:f>
        <x:v>107</x:v>
      </x:c>
      <x:c r="C116" s="17" t="n">
        <x:f>IF(ISNUMBER('Inputs'!C116),'Inputs'!C116,"")</x:f>
        <x:v>109.7791</x:v>
      </x:c>
      <x:c r="D116" s="17" t="n">
        <x:f>IF(COUNT(C105:C116)=12,AVERAGE(C105:C116),"")</x:f>
        <x:v>108.59175833333335</x:v>
      </x:c>
      <x:c r="E116" s="17" t="n">
        <x:f>IF(ISNUMBER(C116),IF(ISNUMBER(E115),E115+2/(12+1)*(C116-E115),D116),"")</x:f>
        <x:v>109.18532594791769</x:v>
      </x:c>
      <x:c r="F116" s="17" t="n">
        <x:f>IF(COUNT(C91:C116)=26,AVERAGE(C91:C116),"")</x:f>
        <x:v>110.38934615384616</x:v>
      </x:c>
      <x:c r="G116" s="17" t="n">
        <x:f>IF(ISNUMBER(C116),IF(ISNUMBER(G115),G115+2/(26+1)*(C116-G115),F116),"")</x:f>
        <x:v>109.34192880544914</x:v>
      </x:c>
      <x:c r="H116" s="25" t="n">
        <x:f>IF(AND(ISNUMBER(E116),ISNUMBER(G116)),E116-G116,"")</x:f>
        <x:v>-0.1566028575314533</x:v>
      </x:c>
      <x:c r="I116" s="25" t="n">
        <x:f>IF(ISNUMBER(H116),IF(ISNUMBER(I115),I115+2/10*(H116-I115),IF(COUNT(H108:H116)=9,AVERAGE(H108:H116),"")),"")</x:f>
        <x:v>-0.029172987250465764</x:v>
      </x:c>
      <x:c r="J116" s="27" t="n">
        <x:f>IF(AND(ISNUMBER(H116),ISNUMBER(I116)),H116-I116,"")</x:f>
        <x:v>-0.12742987028098754</x:v>
      </x:c>
      <x:c r="K116" s="28" t="str">
        <x:f>IF(NOT(ISNUMBER(C116)),"Missing / nonnumeric close",IF(ISNUMBER(J116),"MACD ready",IF(ISNUMBER(H116),"MACD ready; signal warming","Warm-up: needs 26 closes")))</x:f>
        <x:v>MACD ready</x:v>
      </x:c>
    </x:row>
    <x:row r="117" ht="20" customHeight="1">
      <x:c r="B117" s="16" t="n">
        <x:f>'Inputs'!B117</x:f>
        <x:v>108</x:v>
      </x:c>
      <x:c r="C117" s="17" t="n">
        <x:f>IF(ISNUMBER('Inputs'!C117),'Inputs'!C117,"")</x:f>
        <x:v>109.9568</x:v>
      </x:c>
      <x:c r="D117" s="17" t="n">
        <x:f>IF(COUNT(C106:C117)=12,AVERAGE(C106:C117),"")</x:f>
        <x:v>108.61226666666666</x:v>
      </x:c>
      <x:c r="E117" s="17" t="n">
        <x:f>IF(ISNUMBER(C117),IF(ISNUMBER(E116),E116+2/(12+1)*(C117-E116),D117),"")</x:f>
        <x:v>109.30401426362266</x:v>
      </x:c>
      <x:c r="F117" s="17" t="n">
        <x:f>IF(COUNT(C92:C117)=26,AVERAGE(C92:C117),"")</x:f>
        <x:v>110.35992692307694</x:v>
      </x:c>
      <x:c r="G117" s="17" t="n">
        <x:f>IF(ISNUMBER(C117),IF(ISNUMBER(G116),G116+2/(26+1)*(C117-G116),F117),"")</x:f>
        <x:v>109.38747481986032</x:v>
      </x:c>
      <x:c r="H117" s="25" t="n">
        <x:f>IF(AND(ISNUMBER(E117),ISNUMBER(G117)),E117-G117,"")</x:f>
        <x:v>-0.0834605562376538</x:v>
      </x:c>
      <x:c r="I117" s="25" t="n">
        <x:f>IF(ISNUMBER(H117),IF(ISNUMBER(I116),I116+2/10*(H117-I116),IF(COUNT(H109:H117)=9,AVERAGE(H109:H117),"")),"")</x:f>
        <x:v>-0.04003050104790337</x:v>
      </x:c>
      <x:c r="J117" s="27" t="n">
        <x:f>IF(AND(ISNUMBER(H117),ISNUMBER(I117)),H117-I117,"")</x:f>
        <x:v>-0.04343005518975043</x:v>
      </x:c>
      <x:c r="K117" s="28" t="str">
        <x:f>IF(NOT(ISNUMBER(C117)),"Missing / nonnumeric close",IF(ISNUMBER(J117),"MACD ready",IF(ISNUMBER(H117),"MACD ready; signal warming","Warm-up: needs 26 closes")))</x:f>
        <x:v>MACD ready</x:v>
      </x:c>
    </x:row>
    <x:row r="118" ht="20" customHeight="1">
      <x:c r="B118" s="16" t="n">
        <x:f>'Inputs'!B118</x:f>
        <x:v>109</x:v>
      </x:c>
      <x:c r="C118" s="17" t="n">
        <x:f>IF(ISNUMBER('Inputs'!C118),'Inputs'!C118,"")</x:f>
        <x:v>110.0547</x:v>
      </x:c>
      <x:c r="D118" s="17" t="n">
        <x:f>IF(COUNT(C107:C118)=12,AVERAGE(C107:C118),"")</x:f>
        <x:v>108.70806666666665</x:v>
      </x:c>
      <x:c r="E118" s="17" t="n">
        <x:f>IF(ISNUMBER(C118),IF(ISNUMBER(E117),E117+2/(12+1)*(C118-E117),D118),"")</x:f>
        <x:v>109.41950437691148</x:v>
      </x:c>
      <x:c r="F118" s="17" t="n">
        <x:f>IF(COUNT(C93:C118)=26,AVERAGE(C93:C118),"")</x:f>
        <x:v>110.32913461538463</x:v>
      </x:c>
      <x:c r="G118" s="17" t="n">
        <x:f>IF(ISNUMBER(C118),IF(ISNUMBER(G117),G117+2/(26+1)*(C118-G117),F118),"")</x:f>
        <x:v>109.43689890727806</x:v>
      </x:c>
      <x:c r="H118" s="25" t="n">
        <x:f>IF(AND(ISNUMBER(E118),ISNUMBER(G118)),E118-G118,"")</x:f>
        <x:v>-0.017394530366587446</x:v>
      </x:c>
      <x:c r="I118" s="25" t="n">
        <x:f>IF(ISNUMBER(H118),IF(ISNUMBER(I117),I117+2/10*(H118-I117),IF(COUNT(H110:H118)=9,AVERAGE(H110:H118),"")),"")</x:f>
        <x:v>-0.035503306911640185</x:v>
      </x:c>
      <x:c r="J118" s="27" t="n">
        <x:f>IF(AND(ISNUMBER(H118),ISNUMBER(I118)),H118-I118,"")</x:f>
        <x:v>0.01810877654505274</x:v>
      </x:c>
      <x:c r="K118" s="28" t="str">
        <x:f>IF(NOT(ISNUMBER(C118)),"Missing / nonnumeric close",IF(ISNUMBER(J118),"MACD ready",IF(ISNUMBER(H118),"MACD ready; signal warming","Warm-up: needs 26 closes")))</x:f>
        <x:v>MACD ready</x:v>
      </x:c>
    </x:row>
    <x:row r="119" ht="20" customHeight="1">
      <x:c r="B119" s="16" t="n">
        <x:f>'Inputs'!B119</x:f>
        <x:v>110</x:v>
      </x:c>
      <x:c r="C119" s="17" t="n">
        <x:f>IF(ISNUMBER('Inputs'!C119),'Inputs'!C119,"")</x:f>
        <x:v>110.1203</x:v>
      </x:c>
      <x:c r="D119" s="17" t="n">
        <x:f>IF(COUNT(C108:C119)=12,AVERAGE(C108:C119),"")</x:f>
        <x:v>108.86388333333333</x:v>
      </x:c>
      <x:c r="E119" s="17" t="n">
        <x:f>IF(ISNUMBER(C119),IF(ISNUMBER(E118),E118+2/(12+1)*(C119-E118),D119),"")</x:f>
        <x:v>109.52731908815586</x:v>
      </x:c>
      <x:c r="F119" s="17" t="n">
        <x:f>IF(COUNT(C94:C119)=26,AVERAGE(C94:C119),"")</x:f>
        <x:v>110.29207692307695</x:v>
      </x:c>
      <x:c r="G119" s="17" t="n">
        <x:f>IF(ISNUMBER(C119),IF(ISNUMBER(G118),G118+2/(26+1)*(C119-G118),F119),"")</x:f>
        <x:v>109.48752121044265</x:v>
      </x:c>
      <x:c r="H119" s="25" t="n">
        <x:f>IF(AND(ISNUMBER(E119),ISNUMBER(G119)),E119-G119,"")</x:f>
        <x:v>0.039797877713212415</x:v>
      </x:c>
      <x:c r="I119" s="25" t="n">
        <x:f>IF(ISNUMBER(H119),IF(ISNUMBER(I118),I118+2/10*(H119-I118),IF(COUNT(H111:H119)=9,AVERAGE(H111:H119),"")),"")</x:f>
        <x:v>-0.020443069986669664</x:v>
      </x:c>
      <x:c r="J119" s="27" t="n">
        <x:f>IF(AND(ISNUMBER(H119),ISNUMBER(I119)),H119-I119,"")</x:f>
        <x:v>0.06024094769988208</x:v>
      </x:c>
      <x:c r="K119" s="28" t="str">
        <x:f>IF(NOT(ISNUMBER(C119)),"Missing / nonnumeric close",IF(ISNUMBER(J119),"MACD ready",IF(ISNUMBER(H119),"MACD ready; signal warming","Warm-up: needs 26 closes")))</x:f>
        <x:v>MACD ready</x:v>
      </x:c>
    </x:row>
    <x:row r="120" ht="20" customHeight="1">
      <x:c r="B120" s="16" t="n">
        <x:f>'Inputs'!B120</x:f>
        <x:v>111</x:v>
      </x:c>
      <x:c r="C120" s="17" t="n">
        <x:f>IF(ISNUMBER('Inputs'!C120),'Inputs'!C120,"")</x:f>
        <x:v>110.2162</x:v>
      </x:c>
      <x:c r="D120" s="17" t="n">
        <x:f>IF(COUNT(C109:C120)=12,AVERAGE(C109:C120),"")</x:f>
        <x:v>109.06466666666667</x:v>
      </x:c>
      <x:c r="E120" s="17" t="n">
        <x:f>IF(ISNUMBER(C120),IF(ISNUMBER(E119),E119+2/(12+1)*(C120-E119),D120),"")</x:f>
        <x:v>109.63330076690112</x:v>
      </x:c>
      <x:c r="F120" s="17" t="n">
        <x:f>IF(COUNT(C95:C120)=26,AVERAGE(C95:C120),"")</x:f>
        <x:v>110.24593461538463</x:v>
      </x:c>
      <x:c r="G120" s="17" t="n">
        <x:f>IF(ISNUMBER(C120),IF(ISNUMBER(G119),G119+2/(26+1)*(C120-G119),F120),"")</x:f>
        <x:v>109.54149741707653</x:v>
      </x:c>
      <x:c r="H120" s="25" t="n">
        <x:f>IF(AND(ISNUMBER(E120),ISNUMBER(G120)),E120-G120,"")</x:f>
        <x:v>0.0918033498245876</x:v>
      </x:c>
      <x:c r="I120" s="25" t="n">
        <x:f>IF(ISNUMBER(H120),IF(ISNUMBER(I119),I119+2/10*(H120-I119),IF(COUNT(H112:H120)=9,AVERAGE(H112:H120),"")),"")</x:f>
        <x:v>0.002006213975581792</x:v>
      </x:c>
      <x:c r="J120" s="27" t="n">
        <x:f>IF(AND(ISNUMBER(H120),ISNUMBER(I120)),H120-I120,"")</x:f>
        <x:v>0.08979713584900581</x:v>
      </x:c>
      <x:c r="K120" s="28" t="str">
        <x:f>IF(NOT(ISNUMBER(C120)),"Missing / nonnumeric close",IF(ISNUMBER(J120),"MACD ready",IF(ISNUMBER(H120),"MACD ready; signal warming","Warm-up: needs 26 closes")))</x:f>
        <x:v>MACD ready</x:v>
      </x:c>
    </x:row>
    <x:row r="121" ht="20" customHeight="1">
      <x:c r="B121" s="16" t="n">
        <x:f>'Inputs'!B121</x:f>
        <x:v>112</x:v>
      </x:c>
      <x:c r="C121" s="17" t="n">
        <x:f>IF(ISNUMBER('Inputs'!C121),'Inputs'!C121,"")</x:f>
        <x:v>110.408</x:v>
      </x:c>
      <x:c r="D121" s="17" t="n">
        <x:f>IF(COUNT(C110:C121)=12,AVERAGE(C110:C121),"")</x:f>
        <x:v>109.29840833333333</x:v>
      </x:c>
      <x:c r="E121" s="17" t="n">
        <x:f>IF(ISNUMBER(C121),IF(ISNUMBER(E120),E120+2/(12+1)*(C121-E120),D121),"")</x:f>
        <x:v>109.75248526430094</x:v>
      </x:c>
      <x:c r="F121" s="17" t="n">
        <x:f>IF(COUNT(C96:C121)=26,AVERAGE(C96:C121),"")</x:f>
        <x:v>110.19123461538462</x:v>
      </x:c>
      <x:c r="G121" s="17" t="n">
        <x:f>IF(ISNUMBER(C121),IF(ISNUMBER(G120),G120+2/(26+1)*(C121-G120),F121),"")</x:f>
        <x:v>109.60568279358938</x:v>
      </x:c>
      <x:c r="H121" s="25" t="n">
        <x:f>IF(AND(ISNUMBER(E121),ISNUMBER(G121)),E121-G121,"")</x:f>
        <x:v>0.14680247071156316</x:v>
      </x:c>
      <x:c r="I121" s="25" t="n">
        <x:f>IF(ISNUMBER(H121),IF(ISNUMBER(I120),I120+2/10*(H121-I120),IF(COUNT(H113:H121)=9,AVERAGE(H113:H121),"")),"")</x:f>
        <x:v>0.03096546532277807</x:v>
      </x:c>
      <x:c r="J121" s="27" t="n">
        <x:f>IF(AND(ISNUMBER(H121),ISNUMBER(I121)),H121-I121,"")</x:f>
        <x:v>0.1158370053887851</x:v>
      </x:c>
      <x:c r="K121" s="28" t="str">
        <x:f>IF(NOT(ISNUMBER(C121)),"Missing / nonnumeric close",IF(ISNUMBER(J121),"MACD ready",IF(ISNUMBER(H121),"MACD ready; signal warming","Warm-up: needs 26 closes")))</x:f>
        <x:v>MACD ready</x:v>
      </x:c>
    </x:row>
    <x:row r="122" ht="20" customHeight="1">
      <x:c r="B122" s="16" t="n">
        <x:f>'Inputs'!B122</x:f>
        <x:v>113</x:v>
      </x:c>
      <x:c r="C122" s="17" t="n">
        <x:f>IF(ISNUMBER('Inputs'!C122),'Inputs'!C122,"")</x:f>
        <x:v>110.751</x:v>
      </x:c>
      <x:c r="D122" s="17" t="n">
        <x:f>IF(COUNT(C111:C122)=12,AVERAGE(C111:C122),"")</x:f>
        <x:v>109.55805</x:v>
      </x:c>
      <x:c r="E122" s="17" t="n">
        <x:f>IF(ISNUMBER(C122),IF(ISNUMBER(E121),E121+2/(12+1)*(C122-E121),D122),"")</x:f>
        <x:v>109.90610291594696</x:v>
      </x:c>
      <x:c r="F122" s="17" t="n">
        <x:f>IF(COUNT(C97:C122)=26,AVERAGE(C97:C122),"")</x:f>
        <x:v>110.1324730769231</x:v>
      </x:c>
      <x:c r="G122" s="17" t="n">
        <x:f>IF(ISNUMBER(C122),IF(ISNUMBER(G121),G121+2/(26+1)*(C122-G121),F122),"")</x:f>
        <x:v>109.69052110517535</x:v>
      </x:c>
      <x:c r="H122" s="25" t="n">
        <x:f>IF(AND(ISNUMBER(E122),ISNUMBER(G122)),E122-G122,"")</x:f>
        <x:v>0.2155818107716101</x:v>
      </x:c>
      <x:c r="I122" s="25" t="n">
        <x:f>IF(ISNUMBER(H122),IF(ISNUMBER(I121),I121+2/10*(H122-I121),IF(COUNT(H114:H122)=9,AVERAGE(H114:H122),"")),"")</x:f>
        <x:v>0.06788873441254448</x:v>
      </x:c>
      <x:c r="J122" s="27" t="n">
        <x:f>IF(AND(ISNUMBER(H122),ISNUMBER(I122)),H122-I122,"")</x:f>
        <x:v>0.14769307635906562</x:v>
      </x:c>
      <x:c r="K122" s="28" t="str">
        <x:f>IF(NOT(ISNUMBER(C122)),"Missing / nonnumeric close",IF(ISNUMBER(J122),"MACD ready",IF(ISNUMBER(H122),"MACD ready; signal warming","Warm-up: needs 26 closes")))</x:f>
        <x:v>MACD ready</x:v>
      </x:c>
    </x:row>
    <x:row r="123" ht="20" customHeight="1">
      <x:c r="B123" s="16" t="n">
        <x:f>'Inputs'!B123</x:f>
        <x:v>114</x:v>
      </x:c>
      <x:c r="C123" s="17" t="n">
        <x:f>IF(ISNUMBER('Inputs'!C123),'Inputs'!C123,"")</x:f>
        <x:v>111.279</x:v>
      </x:c>
      <x:c r="D123" s="17" t="n">
        <x:f>IF(COUNT(C112:C123)=12,AVERAGE(C112:C123),"")</x:f>
        <x:v>109.842325</x:v>
      </x:c>
      <x:c r="E123" s="17" t="n">
        <x:f>IF(ISNUMBER(C123),IF(ISNUMBER(E122),E122+2/(12+1)*(C123-E122),D123),"")</x:f>
        <x:v>110.11731785195512</x:v>
      </x:c>
      <x:c r="F123" s="17" t="n">
        <x:f>IF(COUNT(C98:C123)=26,AVERAGE(C98:C123),"")</x:f>
        <x:v>110.07800384615385</x:v>
      </x:c>
      <x:c r="G123" s="17" t="n">
        <x:f>IF(ISNUMBER(C123),IF(ISNUMBER(G122),G122+2/(26+1)*(C123-G122),F123),"")</x:f>
        <x:v>109.8081862084957</x:v>
      </x:c>
      <x:c r="H123" s="25" t="n">
        <x:f>IF(AND(ISNUMBER(E123),ISNUMBER(G123)),E123-G123,"")</x:f>
        <x:v>0.30913164345942334</x:v>
      </x:c>
      <x:c r="I123" s="25" t="n">
        <x:f>IF(ISNUMBER(H123),IF(ISNUMBER(I122),I122+2/10*(H123-I122),IF(COUNT(H115:H123)=9,AVERAGE(H115:H123),"")),"")</x:f>
        <x:v>0.11613731622192025</x:v>
      </x:c>
      <x:c r="J123" s="27" t="n">
        <x:f>IF(AND(ISNUMBER(H123),ISNUMBER(I123)),H123-I123,"")</x:f>
        <x:v>0.1929943272375031</x:v>
      </x:c>
      <x:c r="K123" s="28" t="str">
        <x:f>IF(NOT(ISNUMBER(C123)),"Missing / nonnumeric close",IF(ISNUMBER(J123),"MACD ready",IF(ISNUMBER(H123),"MACD ready; signal warming","Warm-up: needs 26 closes")))</x:f>
        <x:v>MACD ready</x:v>
      </x:c>
    </x:row>
    <x:row r="124" ht="20" customHeight="1">
      <x:c r="B124" s="16" t="n">
        <x:f>'Inputs'!B124</x:f>
        <x:v>115</x:v>
      </x:c>
      <x:c r="C124" s="17" t="n">
        <x:f>IF(ISNUMBER('Inputs'!C124),'Inputs'!C124,"")</x:f>
        <x:v>111.9965</x:v>
      </x:c>
      <x:c r="D124" s="17" t="n">
        <x:f>IF(COUNT(C113:C124)=12,AVERAGE(C113:C124),"")</x:f>
        <x:v>110.15530000000001</x:v>
      </x:c>
      <x:c r="E124" s="17" t="n">
        <x:f>IF(ISNUMBER(C124),IF(ISNUMBER(E123),E123+2/(12+1)*(C124-E123),D124),"")</x:f>
        <x:v>110.40642279780818</x:v>
      </x:c>
      <x:c r="F124" s="17" t="n">
        <x:f>IF(COUNT(C99:C124)=26,AVERAGE(C99:C124),"")</x:f>
        <x:v>110.03918461538463</x:v>
      </x:c>
      <x:c r="G124" s="17" t="n">
        <x:f>IF(ISNUMBER(C124),IF(ISNUMBER(G123),G123+2/(26+1)*(C124-G123),F124),"")</x:f>
        <x:v>109.9702835263849</x:v>
      </x:c>
      <x:c r="H124" s="25" t="n">
        <x:f>IF(AND(ISNUMBER(E124),ISNUMBER(G124)),E124-G124,"")</x:f>
        <x:v>0.43613927142327213</x:v>
      </x:c>
      <x:c r="I124" s="25" t="n">
        <x:f>IF(ISNUMBER(H124),IF(ISNUMBER(I123),I123+2/10*(H124-I123),IF(COUNT(H116:H124)=9,AVERAGE(H116:H124),"")),"")</x:f>
        <x:v>0.18013770726219064</x:v>
      </x:c>
      <x:c r="J124" s="27" t="n">
        <x:f>IF(AND(ISNUMBER(H124),ISNUMBER(I124)),H124-I124,"")</x:f>
        <x:v>0.2560015641610815</x:v>
      </x:c>
      <x:c r="K124" s="28" t="str">
        <x:f>IF(NOT(ISNUMBER(C124)),"Missing / nonnumeric close",IF(ISNUMBER(J124),"MACD ready",IF(ISNUMBER(H124),"MACD ready; signal warming","Warm-up: needs 26 closes")))</x:f>
        <x:v>MACD ready</x:v>
      </x:c>
    </x:row>
    <x:row r="125" ht="20" customHeight="1">
      <x:c r="B125" s="16" t="n">
        <x:f>'Inputs'!B125</x:f>
        <x:v>116</x:v>
      </x:c>
      <x:c r="C125" s="17" t="n">
        <x:f>IF(ISNUMBER('Inputs'!C125),'Inputs'!C125,"")</x:f>
        <x:v>112.8758</x:v>
      </x:c>
      <x:c r="D125" s="17" t="n">
        <x:f>IF(COUNT(C114:C125)=12,AVERAGE(C114:C125),"")</x:f>
        <x:v>110.50474999999999</x:v>
      </x:c>
      <x:c r="E125" s="17" t="n">
        <x:f>IF(ISNUMBER(C125),IF(ISNUMBER(E124),E124+2/(12+1)*(C125-E124),D125),"")</x:f>
        <x:v>110.78632698276077</x:v>
      </x:c>
      <x:c r="F125" s="17" t="n">
        <x:f>IF(COUNT(C100:C125)=26,AVERAGE(C100:C125),"")</x:f>
        <x:v>110.02889615384615</x:v>
      </x:c>
      <x:c r="G125" s="17" t="n">
        <x:f>IF(ISNUMBER(C125),IF(ISNUMBER(G124),G124+2/(26+1)*(C125-G124),F125),"")</x:f>
        <x:v>110.1855069688749</x:v>
      </x:c>
      <x:c r="H125" s="25" t="n">
        <x:f>IF(AND(ISNUMBER(E125),ISNUMBER(G125)),E125-G125,"")</x:f>
        <x:v>0.6008200138858655</x:v>
      </x:c>
      <x:c r="I125" s="25" t="n">
        <x:f>IF(ISNUMBER(H125),IF(ISNUMBER(I124),I124+2/10*(H125-I124),IF(COUNT(H117:H125)=9,AVERAGE(H117:H125),"")),"")</x:f>
        <x:v>0.2642741685869256</x:v>
      </x:c>
      <x:c r="J125" s="27" t="n">
        <x:f>IF(AND(ISNUMBER(H125),ISNUMBER(I125)),H125-I125,"")</x:f>
        <x:v>0.3365458452989399</x:v>
      </x:c>
      <x:c r="K125" s="28" t="str">
        <x:f>IF(NOT(ISNUMBER(C125)),"Missing / nonnumeric close",IF(ISNUMBER(J125),"MACD ready",IF(ISNUMBER(H125),"MACD ready; signal warming","Warm-up: needs 26 closes")))</x:f>
        <x:v>MACD ready</x:v>
      </x:c>
    </x:row>
    <x:row r="126" ht="20" customHeight="1">
      <x:c r="B126" s="16" t="n">
        <x:f>'Inputs'!B126</x:f>
        <x:v>117</x:v>
      </x:c>
      <x:c r="C126" s="17" t="n">
        <x:f>IF(ISNUMBER('Inputs'!C126),'Inputs'!C126,"")</x:f>
        <x:v>113.8595</x:v>
      </x:c>
      <x:c r="D126" s="17" t="n">
        <x:f>IF(COUNT(C115:C126)=12,AVERAGE(C115:C126),"")</x:f>
        <x:v>110.89961666666666</x:v>
      </x:c>
      <x:c r="E126" s="17" t="n">
        <x:f>IF(ISNUMBER(C126),IF(ISNUMBER(E125),E125+2/(12+1)*(C126-E125),D126),"")</x:f>
        <x:v>111.2591228315668</x:v>
      </x:c>
      <x:c r="F126" s="17" t="n">
        <x:f>IF(COUNT(C101:C126)=26,AVERAGE(C101:C126),"")</x:f>
        <x:v>110.05967692307689</x:v>
      </x:c>
      <x:c r="G126" s="17" t="n">
        <x:f>IF(ISNUMBER(C126),IF(ISNUMBER(G125),G125+2/(26+1)*(C126-G125),F126),"")</x:f>
        <x:v>110.4576546008101</x:v>
      </x:c>
      <x:c r="H126" s="25" t="n">
        <x:f>IF(AND(ISNUMBER(E126),ISNUMBER(G126)),E126-G126,"")</x:f>
        <x:v>0.8014682307566972</x:v>
      </x:c>
      <x:c r="I126" s="25" t="n">
        <x:f>IF(ISNUMBER(H126),IF(ISNUMBER(I125),I125+2/10*(H126-I125),IF(COUNT(H118:H126)=9,AVERAGE(H118:H126),"")),"")</x:f>
        <x:v>0.3717129810208799</x:v>
      </x:c>
      <x:c r="J126" s="27" t="n">
        <x:f>IF(AND(ISNUMBER(H126),ISNUMBER(I126)),H126-I126,"")</x:f>
        <x:v>0.42975524973581725</x:v>
      </x:c>
      <x:c r="K126" s="28" t="str">
        <x:f>IF(NOT(ISNUMBER(C126)),"Missing / nonnumeric close",IF(ISNUMBER(J126),"MACD ready",IF(ISNUMBER(H126),"MACD ready; signal warming","Warm-up: needs 26 closes")))</x:f>
        <x:v>MACD ready</x:v>
      </x:c>
    </x:row>
    <x:row r="127" ht="20" customHeight="1">
      <x:c r="B127" s="16" t="n">
        <x:f>'Inputs'!B127</x:f>
        <x:v>118</x:v>
      </x:c>
      <x:c r="C127" s="17" t="n">
        <x:f>IF(ISNUMBER('Inputs'!C127),'Inputs'!C127,"")</x:f>
        <x:v>114.8685</x:v>
      </x:c>
      <x:c r="D127" s="17" t="n">
        <x:f>IF(COUNT(C116:C127)=12,AVERAGE(C116:C127),"")</x:f>
        <x:v>111.34711666666668</x:v>
      </x:c>
      <x:c r="E127" s="17" t="n">
        <x:f>IF(ISNUMBER(C127),IF(ISNUMBER(E126),E126+2/(12+1)*(C127-E126),D127),"")</x:f>
        <x:v>111.81441162671037</x:v>
      </x:c>
      <x:c r="F127" s="17" t="n">
        <x:f>IF(COUNT(C102:C127)=26,AVERAGE(C102:C127),"")</x:f>
        <x:v>110.14181538461538</x:v>
      </x:c>
      <x:c r="G127" s="17" t="n">
        <x:f>IF(ISNUMBER(C127),IF(ISNUMBER(G126),G126+2/(26+1)*(C127-G126),F127),"")</x:f>
        <x:v>110.78438388963899</x:v>
      </x:c>
      <x:c r="H127" s="25" t="n">
        <x:f>IF(AND(ISNUMBER(E127),ISNUMBER(G127)),E127-G127,"")</x:f>
        <x:v>1.0300277370713786</x:v>
      </x:c>
      <x:c r="I127" s="25" t="n">
        <x:f>IF(ISNUMBER(H127),IF(ISNUMBER(I126),I126+2/10*(H127-I126),IF(COUNT(H119:H127)=9,AVERAGE(H119:H127),"")),"")</x:f>
        <x:v>0.5033759322309797</x:v>
      </x:c>
      <x:c r="J127" s="27" t="n">
        <x:f>IF(AND(ISNUMBER(H127),ISNUMBER(I127)),H127-I127,"")</x:f>
        <x:v>0.526651804840399</x:v>
      </x:c>
      <x:c r="K127" s="28" t="str">
        <x:f>IF(NOT(ISNUMBER(C127)),"Missing / nonnumeric close",IF(ISNUMBER(J127),"MACD ready",IF(ISNUMBER(H127),"MACD ready; signal warming","Warm-up: needs 26 closes")))</x:f>
        <x:v>MACD ready</x:v>
      </x:c>
    </x:row>
    <x:row r="128" ht="20" customHeight="1">
      <x:c r="B128" s="16" t="n">
        <x:f>'Inputs'!B128</x:f>
        <x:v>119</x:v>
      </x:c>
      <x:c r="C128" s="17" t="n">
        <x:f>IF(ISNUMBER('Inputs'!C128),'Inputs'!C128,"")</x:f>
        <x:v>115.8135</x:v>
      </x:c>
      <x:c r="D128" s="17" t="n">
        <x:f>IF(COUNT(C117:C128)=12,AVERAGE(C117:C128),"")</x:f>
        <x:v>111.84998333333333</x:v>
      </x:c>
      <x:c r="E128" s="17" t="n">
        <x:f>IF(ISNUMBER(C128),IF(ISNUMBER(E127),E127+2/(12+1)*(C128-E127),D128),"")</x:f>
        <x:v>112.42965599183185</x:v>
      </x:c>
      <x:c r="F128" s="17" t="n">
        <x:f>IF(COUNT(C103:C128)=26,AVERAGE(C103:C128),"")</x:f>
        <x:v>110.28167692307693</x:v>
      </x:c>
      <x:c r="G128" s="17" t="n">
        <x:f>IF(ISNUMBER(C128),IF(ISNUMBER(G127),G127+2/(26+1)*(C128-G127),F128),"")</x:f>
        <x:v>111.156911008925</x:v>
      </x:c>
      <x:c r="H128" s="25" t="n">
        <x:f>IF(AND(ISNUMBER(E128),ISNUMBER(G128)),E128-G128,"")</x:f>
        <x:v>1.2727449829068576</x:v>
      </x:c>
      <x:c r="I128" s="25" t="n">
        <x:f>IF(ISNUMBER(H128),IF(ISNUMBER(I127),I127+2/10*(H128-I127),IF(COUNT(H120:H128)=9,AVERAGE(H120:H128),"")),"")</x:f>
        <x:v>0.6572497423661552</x:v>
      </x:c>
      <x:c r="J128" s="27" t="n">
        <x:f>IF(AND(ISNUMBER(H128),ISNUMBER(I128)),H128-I128,"")</x:f>
        <x:v>0.6154952405407024</x:v>
      </x:c>
      <x:c r="K128" s="28" t="str">
        <x:f>IF(NOT(ISNUMBER(C128)),"Missing / nonnumeric close",IF(ISNUMBER(J128),"MACD ready",IF(ISNUMBER(H128),"MACD ready; signal warming","Warm-up: needs 26 closes")))</x:f>
        <x:v>MACD ready</x:v>
      </x:c>
    </x:row>
    <x:row r="129" ht="20" customHeight="1">
      <x:c r="B129" s="16" t="n">
        <x:f>'Inputs'!B129</x:f>
        <x:v>120</x:v>
      </x:c>
      <x:c r="C129" s="17" t="n">
        <x:f>IF(ISNUMBER('Inputs'!C129),'Inputs'!C129,"")</x:f>
        <x:v>116.6081</x:v>
      </x:c>
      <x:c r="D129" s="17" t="n">
        <x:f>IF(COUNT(C118:C129)=12,AVERAGE(C118:C129),"")</x:f>
        <x:v>112.40425833333332</x:v>
      </x:c>
      <x:c r="E129" s="17" t="n">
        <x:f>IF(ISNUMBER(C129),IF(ISNUMBER(E128),E128+2/(12+1)*(C129-E128),D129),"")</x:f>
        <x:v>113.07249353155002</x:v>
      </x:c>
      <x:c r="F129" s="17" t="n">
        <x:f>IF(COUNT(C104:C129)=26,AVERAGE(C104:C129),"")</x:f>
        <x:v>110.4805576923077</x:v>
      </x:c>
      <x:c r="G129" s="17" t="n">
        <x:f>IF(ISNUMBER(C129),IF(ISNUMBER(G128),G128+2/(26+1)*(C129-G128),F129),"")</x:f>
        <x:v>111.56070278604166</x:v>
      </x:c>
      <x:c r="H129" s="25" t="n">
        <x:f>IF(AND(ISNUMBER(E129),ISNUMBER(G129)),E129-G129,"")</x:f>
        <x:v>1.511790745508364</x:v>
      </x:c>
      <x:c r="I129" s="25" t="n">
        <x:f>IF(ISNUMBER(H129),IF(ISNUMBER(I128),I128+2/10*(H129-I128),IF(COUNT(H121:H129)=9,AVERAGE(H121:H129),"")),"")</x:f>
        <x:v>0.8281579429945969</x:v>
      </x:c>
      <x:c r="J129" s="27" t="n">
        <x:f>IF(AND(ISNUMBER(H129),ISNUMBER(I129)),H129-I129,"")</x:f>
        <x:v>0.683632802513767</x:v>
      </x:c>
      <x:c r="K129" s="28" t="str">
        <x:f>IF(NOT(ISNUMBER(C129)),"Missing / nonnumeric close",IF(ISNUMBER(J129),"MACD ready",IF(ISNUMBER(H129),"MACD ready; signal warming","Warm-up: needs 26 closes")))</x:f>
        <x:v>MACD ready</x:v>
      </x:c>
    </x:row>
  </x:sheetData>
  <x:conditionalFormatting sqref="K10:K129">
    <x:cfRule type="containsText" dxfId="2" priority="1" operator="containsText" text="Missing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9B623C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" hidden="0" customWidth="1"/>
    <x:col min="2" max="2" width="7" hidden="0" customWidth="1"/>
    <x:col min="3" max="3" width="15" hidden="0" customWidth="1"/>
    <x:col min="4" max="4" width="4" hidden="0" customWidth="1"/>
    <x:col min="5" max="5" width="105" hidden="0" customWidth="1"/>
  </x:cols>
  <x:sheetData>
    <x:row r="2" ht="22" customHeight="1">
      <x:c r="B2" s="4" t="str">
        <x:v>Indicator calculation workbook</x:v>
      </x:c>
      <x:c r="C2" s="3"/>
      <x:c r="E2" s="20"/>
    </x:row>
    <x:row r="3" ht="22" customHeight="1">
      <x:c r="B3" s="18"/>
      <x:c r="C3" s="18"/>
      <x:c r="E3" s="20"/>
    </x:row>
    <x:row r="4" ht="22" customHeight="1">
      <x:c r="B4" s="6" t="str">
        <x:v>InsomniCapital</x:v>
      </x:c>
      <x:c r="C4" s="6"/>
      <x:c r="E4" s="21" t="str">
        <x:v>How to use</x:v>
      </x:c>
    </x:row>
    <x:row r="5" ht="22" customHeight="1">
      <x:c r="B5" s="3"/>
      <x:c r="C5" s="3"/>
      <x:c r="E5" s="20"/>
    </x:row>
    <x:row r="6" ht="22" customHeight="1">
      <x:c r="B6" s="3"/>
      <x:c r="C6" s="3"/>
      <x:c r="E6" s="20" t="str">
        <x:v>Replace C10:C129 with up to 120 closes, oldest to newest. Use one market and one consistent bar interval.</x:v>
      </x:c>
    </x:row>
    <x:row r="7" ht="22" customHeight="1">
      <x:c r="B7" s="3"/>
      <x:c r="C7" s="3"/>
      <x:c r="E7" s="20" t="str">
        <x:v>Amber cells are editable inputs. Clear unused trailing prices. Numeric zero is valid; blanks and text are missing.</x:v>
      </x:c>
    </x:row>
    <x:row r="8" ht="22" customHeight="1">
      <x:c r="B8" s="3"/>
      <x:c r="C8" s="3"/>
      <x:c r="E8" s="20" t="str">
        <x:v>The sample is an original synthetic series in arbitrary price units. It is not market history or a strategy backtest.</x:v>
      </x:c>
    </x:row>
    <x:row r="9" ht="22" customHeight="1">
      <x:c r="B9" s="12" t="str">
        <x:v>Bar</x:v>
      </x:c>
      <x:c r="C9" s="14" t="str">
        <x:v>Close input</x:v>
      </x:c>
      <x:c r="E9" s="20" t="str">
        <x:v>The RSI and Trend &amp; MACD sheets show the calculation at every bar. Formulas recalculate when inputs change.</x:v>
      </x:c>
    </x:row>
    <x:row r="10" ht="22" customHeight="1">
      <x:c r="B10" s="16" t="n">
        <x:v>1</x:v>
      </x:c>
      <x:c r="C10" s="24" t="n">
        <x:v>101.1</x:v>
      </x:c>
      <x:c r="E10" s="20" t="str">
        <x:v>Fixed periods: RSI 14; SMA and EMA 12/26; MACD 12,26,9. Input only completed bars for a reproducible comparison.</x:v>
      </x:c>
    </x:row>
    <x:row r="11" ht="22" customHeight="1">
      <x:c r="B11" s="16" t="n">
        <x:v>2</x:v>
      </x:c>
      <x:c r="C11" s="24" t="n">
        <x:v>101.6468</x:v>
      </x:c>
      <x:c r="E11" s="20" t="str">
        <x:v>A missing close restarts each warm-up. Repair the gap to restore the original continuous calculation.</x:v>
      </x:c>
    </x:row>
    <x:row r="12" ht="22" customHeight="1">
      <x:c r="B12" s="16" t="n">
        <x:v>3</x:v>
      </x:c>
      <x:c r="C12" s="24" t="n">
        <x:v>102.0067</x:v>
      </x:c>
      <x:c r="E12" s="20" t="str">
        <x:v>Initial values depend on the seed and available history. Match both before comparing with a charting platform.</x:v>
      </x:c>
    </x:row>
    <x:row r="13" ht="22" customHeight="1">
      <x:c r="B13" s="16" t="n">
        <x:v>4</x:v>
      </x:c>
      <x:c r="C13" s="24" t="n">
        <x:v>102.211</x:v>
      </x:c>
      <x:c r="E13" s="20" t="str">
        <x:v>Indicator readings alone do not establish a profitable trade. This resource teaches calculations, not entry signals.</x:v>
      </x:c>
    </x:row>
    <x:row r="14" ht="22" customHeight="1">
      <x:c r="B14" s="16" t="n">
        <x:v>5</x:v>
      </x:c>
      <x:c r="C14" s="24" t="n">
        <x:v>102.3135</x:v>
      </x:c>
      <x:c r="E14" s="20"/>
    </x:row>
    <x:row r="15" ht="22" customHeight="1">
      <x:c r="B15" s="16" t="n">
        <x:v>6</x:v>
      </x:c>
      <x:c r="C15" s="24" t="n">
        <x:v>102.3791</x:v>
      </x:c>
      <x:c r="E15" s="20"/>
    </x:row>
    <x:row r="16" ht="22" customHeight="1">
      <x:c r="B16" s="16" t="n">
        <x:v>7</x:v>
      </x:c>
      <x:c r="C16" s="24" t="n">
        <x:v>102.4714</x:v>
      </x:c>
      <x:c r="E16" s="21" t="str">
        <x:v>Calculation sources</x:v>
      </x:c>
    </x:row>
    <x:row r="17" ht="22" customHeight="1">
      <x:c r="B17" s="16" t="n">
        <x:v>8</x:v>
      </x:c>
      <x:c r="C17" s="24" t="n">
        <x:v>102.6399</x:v>
      </x:c>
      <x:c r="E17" s="20"/>
    </x:row>
    <x:row r="18" ht="22" customHeight="1">
      <x:c r="B18" s="16" t="n">
        <x:v>9</x:v>
      </x:c>
      <x:c r="C18" s="24" t="n">
        <x:v>102.9104</x:v>
      </x:c>
      <x:c r="E18" s="20" t="str">
        <x:v>Fidelity: RSI definition</x:v>
      </x:c>
    </x:row>
    <x:row r="19" ht="22" customHeight="1">
      <x:c r="B19" s="16" t="n">
        <x:v>10</x:v>
      </x:c>
      <x:c r="C19" s="24" t="n">
        <x:v>103.2794</x:v>
      </x:c>
      <x:c r="E19" s="22" t="str">
        <x:v>https://www.fidelity.com/learning-center/trading-investing/technical-analysis/technical-indicator-guide/RSI</x:v>
      </x:c>
    </x:row>
    <x:row r="20" ht="22" customHeight="1">
      <x:c r="B20" s="16" t="n">
        <x:v>11</x:v>
      </x:c>
      <x:c r="C20" s="24" t="n">
        <x:v>103.7144</x:v>
      </x:c>
      <x:c r="E20" s="20"/>
    </x:row>
    <x:row r="21" ht="22" customHeight="1">
      <x:c r="B21" s="16" t="n">
        <x:v>12</x:v>
      </x:c>
      <x:c r="C21" s="24" t="n">
        <x:v>104.1588</x:v>
      </x:c>
      <x:c r="E21" s="20" t="str">
        <x:v>TradingView: Wilder RSI smoothing</x:v>
      </x:c>
    </x:row>
    <x:row r="22" ht="22" customHeight="1">
      <x:c r="B22" s="16" t="n">
        <x:v>13</x:v>
      </x:c>
      <x:c r="C22" s="24" t="n">
        <x:v>104.5418</x:v>
      </x:c>
      <x:c r="E22" s="22" t="str">
        <x:v>https://www.tradingview.com/support/solutions/43000502338-relative-strength-index-rsi/</x:v>
      </x:c>
    </x:row>
    <x:row r="23" ht="22" customHeight="1">
      <x:c r="B23" s="16" t="n">
        <x:v>14</x:v>
      </x:c>
      <x:c r="C23" s="24" t="n">
        <x:v>104.7907</x:v>
      </x:c>
      <x:c r="E23" s="20"/>
    </x:row>
    <x:row r="24" ht="22" customHeight="1">
      <x:c r="B24" s="16" t="n">
        <x:v>15</x:v>
      </x:c>
      <x:c r="C24" s="24" t="n">
        <x:v>104.8444</x:v>
      </x:c>
      <x:c r="E24" s="20" t="str">
        <x:v>Fidelity: simple moving average</x:v>
      </x:c>
    </x:row>
    <x:row r="25" ht="22" customHeight="1">
      <x:c r="B25" s="16" t="n">
        <x:v>16</x:v>
      </x:c>
      <x:c r="C25" s="24" t="n">
        <x:v>104.6645</x:v>
      </x:c>
      <x:c r="E25" s="22" t="str">
        <x:v>https://www.fidelity.com/learning-center/trading-investing/technical-analysis/technical-indicator-guide/sma</x:v>
      </x:c>
    </x:row>
    <x:row r="26" ht="22" customHeight="1">
      <x:c r="B26" s="16" t="n">
        <x:v>17</x:v>
      </x:c>
      <x:c r="C26" s="24" t="n">
        <x:v>104.2434</x:v>
      </x:c>
      <x:c r="E26" s="20"/>
    </x:row>
    <x:row r="27" ht="22" customHeight="1">
      <x:c r="B27" s="16" t="n">
        <x:v>18</x:v>
      </x:c>
      <x:c r="C27" s="24" t="n">
        <x:v>103.6071</x:v>
      </x:c>
      <x:c r="E27" s="20" t="str">
        <x:v>Fidelity: exponential moving average</x:v>
      </x:c>
    </x:row>
    <x:row r="28" ht="22" customHeight="1">
      <x:c r="B28" s="16" t="n">
        <x:v>19</x:v>
      </x:c>
      <x:c r="C28" s="24" t="n">
        <x:v>102.8129</x:v>
      </x:c>
      <x:c r="E28" s="22" t="str">
        <x:v>https://www.fidelity.com/learning-center/trading-investing/technical-analysis/technical-indicator-guide/ema</x:v>
      </x:c>
    </x:row>
    <x:row r="29" ht="22" customHeight="1">
      <x:c r="B29" s="16" t="n">
        <x:v>20</x:v>
      </x:c>
      <x:c r="C29" s="24" t="n">
        <x:v>101.9409</x:v>
      </x:c>
      <x:c r="E29" s="20"/>
    </x:row>
    <x:row r="30" ht="22" customHeight="1">
      <x:c r="B30" s="16" t="n">
        <x:v>21</x:v>
      </x:c>
      <x:c r="C30" s="24" t="n">
        <x:v>101.0829</x:v>
      </x:c>
      <x:c r="E30" s="20" t="str">
        <x:v>Fidelity: MACD definition</x:v>
      </x:c>
    </x:row>
    <x:row r="31" ht="22" customHeight="1">
      <x:c r="B31" s="16" t="n">
        <x:v>22</x:v>
      </x:c>
      <x:c r="C31" s="24" t="n">
        <x:v>100.3286</x:v>
      </x:c>
      <x:c r="E31" s="22" t="str">
        <x:v>https://www.fidelity.com/learning-center/trading-investing/technical-analysis/technical-indicator-guide/macd</x:v>
      </x:c>
    </x:row>
    <x:row r="32" ht="22" customHeight="1">
      <x:c r="B32" s="16" t="n">
        <x:v>23</x:v>
      </x:c>
      <x:c r="C32" s="24" t="n">
        <x:v>99.7524</x:v>
      </x:c>
      <x:c r="E32" s="20"/>
    </x:row>
    <x:row r="33" ht="22" customHeight="1">
      <x:c r="B33" s="16" t="n">
        <x:v>24</x:v>
      </x:c>
      <x:c r="C33" s="24" t="n">
        <x:v>99.4026</x:v>
      </x:c>
      <x:c r="E33" s="20"/>
    </x:row>
    <x:row r="34" ht="22" customHeight="1">
      <x:c r="B34" s="16" t="n">
        <x:v>25</x:v>
      </x:c>
      <x:c r="C34" s="24" t="n">
        <x:v>99.2953</x:v>
      </x:c>
      <x:c r="E34" s="20" t="str">
        <x:v>Sources checked 2 October 2026. Seeds and the flat-price convention are documented on the calculation sheets.</x:v>
      </x:c>
    </x:row>
    <x:row r="35" ht="22" customHeight="1">
      <x:c r="B35" s="16" t="n">
        <x:v>26</x:v>
      </x:c>
      <x:c r="C35" s="24" t="n">
        <x:v>99.413</x:v>
      </x:c>
      <x:c r="E35" s="20"/>
    </x:row>
    <x:row r="36" ht="22" customHeight="1">
      <x:c r="B36" s="16" t="n">
        <x:v>27</x:v>
      </x:c>
      <x:c r="C36" s="24" t="n">
        <x:v>99.7095</x:v>
      </x:c>
      <x:c r="E36" s="20"/>
    </x:row>
    <x:row r="37" ht="22" customHeight="1">
      <x:c r="B37" s="16" t="n">
        <x:v>28</x:v>
      </x:c>
      <x:c r="C37" s="24" t="n">
        <x:v>100.1188</x:v>
      </x:c>
      <x:c r="E37" s="21" t="str">
        <x:v>Continue learning</x:v>
      </x:c>
    </x:row>
    <x:row r="38" ht="22" customHeight="1">
      <x:c r="B38" s="16" t="n">
        <x:v>29</x:v>
      </x:c>
      <x:c r="C38" s="24" t="n">
        <x:v>100.5674</x:v>
      </x:c>
      <x:c r="E38" s="20"/>
    </x:row>
    <x:row r="39" ht="22" customHeight="1">
      <x:c r="B39" s="16" t="n">
        <x:v>30</x:v>
      </x:c>
      <x:c r="C39" s="24" t="n">
        <x:v>100.9875</x:v>
      </x:c>
      <x:c r="E39" s="22" t="str">
        <x:v>https://insomnicap.com/education/rsi-indicator/</x:v>
      </x:c>
    </x:row>
    <x:row r="40" ht="22" customHeight="1">
      <x:c r="B40" s="16" t="n">
        <x:v>31</x:v>
      </x:c>
      <x:c r="C40" s="24" t="n">
        <x:v>101.329</x:v>
      </x:c>
      <x:c r="E40" s="22" t="str">
        <x:v>https://insomnicap.com/education/moving-averages/</x:v>
      </x:c>
    </x:row>
    <x:row r="41" ht="22" customHeight="1">
      <x:c r="B41" s="16" t="n">
        <x:v>32</x:v>
      </x:c>
      <x:c r="C41" s="24" t="n">
        <x:v>101.5677</x:v>
      </x:c>
      <x:c r="E41" s="22" t="str">
        <x:v>https://insomnicap.com/education/macd-indicator/</x:v>
      </x:c>
    </x:row>
    <x:row r="42" ht="22" customHeight="1">
      <x:c r="B42" s="16" t="n">
        <x:v>33</x:v>
      </x:c>
      <x:c r="C42" s="24" t="n">
        <x:v>101.7094</x:v>
      </x:c>
      <x:c r="E42" s="20"/>
    </x:row>
    <x:row r="43" ht="22" customHeight="1">
      <x:c r="B43" s="16" t="n">
        <x:v>34</x:v>
      </x:c>
      <x:c r="C43" s="24" t="n">
        <x:v>101.7876</x:v>
      </x:c>
      <x:c r="E43" s="20"/>
    </x:row>
    <x:row r="44" ht="22" customHeight="1">
      <x:c r="B44" s="16" t="n">
        <x:v>35</x:v>
      </x:c>
      <x:c r="C44" s="24" t="n">
        <x:v>101.8573</x:v>
      </x:c>
      <x:c r="E44" s="20"/>
    </x:row>
    <x:row r="45" ht="22" customHeight="1">
      <x:c r="B45" s="16" t="n">
        <x:v>36</x:v>
      </x:c>
      <x:c r="C45" s="24" t="n">
        <x:v>101.9839</x:v>
      </x:c>
      <x:c r="E45" s="20"/>
    </x:row>
    <x:row r="46" ht="22" customHeight="1">
      <x:c r="B46" s="16" t="n">
        <x:v>37</x:v>
      </x:c>
      <x:c r="C46" s="24" t="n">
        <x:v>102.2302</x:v>
      </x:c>
      <x:c r="E46" s="20"/>
    </x:row>
    <x:row r="47" ht="20" customHeight="1">
      <x:c r="B47" s="16" t="n">
        <x:v>38</x:v>
      </x:c>
      <x:c r="C47" s="24" t="n">
        <x:v>102.6443</x:v>
      </x:c>
    </x:row>
    <x:row r="48" ht="20" customHeight="1">
      <x:c r="B48" s="16" t="n">
        <x:v>39</x:v>
      </x:c>
      <x:c r="C48" s="24" t="n">
        <x:v>103.249</x:v>
      </x:c>
    </x:row>
    <x:row r="49" ht="20" customHeight="1">
      <x:c r="B49" s="16" t="n">
        <x:v>40</x:v>
      </x:c>
      <x:c r="C49" s="24" t="n">
        <x:v>104.0361</x:v>
      </x:c>
    </x:row>
    <x:row r="50" ht="20" customHeight="1">
      <x:c r="B50" s="16" t="n">
        <x:v>41</x:v>
      </x:c>
      <x:c r="C50" s="24" t="n">
        <x:v>104.9652</x:v>
      </x:c>
    </x:row>
    <x:row r="51" ht="20" customHeight="1">
      <x:c r="B51" s="16" t="n">
        <x:v>42</x:v>
      </x:c>
      <x:c r="C51" s="24" t="n">
        <x:v>105.9694</x:v>
      </x:c>
    </x:row>
    <x:row r="52" ht="20" customHeight="1">
      <x:c r="B52" s="16" t="n">
        <x:v>43</x:v>
      </x:c>
      <x:c r="C52" s="24" t="n">
        <x:v>106.9637</x:v>
      </x:c>
    </x:row>
    <x:row r="53" ht="20" customHeight="1">
      <x:c r="B53" s="16" t="n">
        <x:v>44</x:v>
      </x:c>
      <x:c r="C53" s="24" t="n">
        <x:v>107.8585</x:v>
      </x:c>
    </x:row>
    <x:row r="54" ht="20" customHeight="1">
      <x:c r="B54" s="16" t="n">
        <x:v>45</x:v>
      </x:c>
      <x:c r="C54" s="24" t="n">
        <x:v>108.5726</x:v>
      </x:c>
    </x:row>
    <x:row r="55" ht="20" customHeight="1">
      <x:c r="B55" s="16" t="n">
        <x:v>46</x:v>
      </x:c>
      <x:c r="C55" s="24" t="n">
        <x:v>109.0462</x:v>
      </x:c>
    </x:row>
    <x:row r="56" ht="20" customHeight="1">
      <x:c r="B56" s="16" t="n">
        <x:v>47</x:v>
      </x:c>
      <x:c r="C56" s="24" t="n">
        <x:v>109.2492</x:v>
      </x:c>
    </x:row>
    <x:row r="57" ht="20" customHeight="1">
      <x:c r="B57" s="16" t="n">
        <x:v>48</x:v>
      </x:c>
      <x:c r="C57" s="24" t="n">
        <x:v>109.1862</x:v>
      </x:c>
    </x:row>
    <x:row r="58" ht="20" customHeight="1">
      <x:c r="B58" s="16" t="n">
        <x:v>49</x:v>
      </x:c>
      <x:c r="C58" s="24" t="n">
        <x:v>108.8948</x:v>
      </x:c>
    </x:row>
    <x:row r="59" ht="20" customHeight="1">
      <x:c r="B59" s="16" t="n">
        <x:v>50</x:v>
      </x:c>
      <x:c r="C59" s="24" t="n">
        <x:v>108.4389</x:v>
      </x:c>
    </x:row>
    <x:row r="60" ht="20" customHeight="1">
      <x:c r="B60" s="16" t="n">
        <x:v>51</x:v>
      </x:c>
      <x:c r="C60" s="24" t="n">
        <x:v>107.8979</x:v>
      </x:c>
    </x:row>
    <x:row r="61" ht="20" customHeight="1">
      <x:c r="B61" s="16" t="n">
        <x:v>52</x:v>
      </x:c>
      <x:c r="C61" s="24" t="n">
        <x:v>107.3537</x:v>
      </x:c>
    </x:row>
    <x:row r="62" ht="20" customHeight="1">
      <x:c r="B62" s="16" t="n">
        <x:v>53</x:v>
      </x:c>
      <x:c r="C62" s="24" t="n">
        <x:v>106.8776</x:v>
      </x:c>
    </x:row>
    <x:row r="63" ht="20" customHeight="1">
      <x:c r="B63" s="16" t="n">
        <x:v>54</x:v>
      </x:c>
      <x:c r="C63" s="24" t="n">
        <x:v>106.5189</x:v>
      </x:c>
    </x:row>
    <x:row r="64" ht="20" customHeight="1">
      <x:c r="B64" s="16" t="n">
        <x:v>55</x:v>
      </x:c>
      <x:c r="C64" s="24" t="n">
        <x:v>106.2981</x:v>
      </x:c>
    </x:row>
    <x:row r="65" ht="20" customHeight="1">
      <x:c r="B65" s="16" t="n">
        <x:v>56</x:v>
      </x:c>
      <x:c r="C65" s="24" t="n">
        <x:v>106.2053</x:v>
      </x:c>
    </x:row>
    <x:row r="66" ht="20" customHeight="1">
      <x:c r="B66" s="16" t="n">
        <x:v>57</x:v>
      </x:c>
      <x:c r="C66" s="24" t="n">
        <x:v>106.2029</x:v>
      </x:c>
    </x:row>
    <x:row r="67" ht="20" customHeight="1">
      <x:c r="B67" s="16" t="n">
        <x:v>58</x:v>
      </x:c>
      <x:c r="C67" s="24" t="n">
        <x:v>106.2352</x:v>
      </x:c>
    </x:row>
    <x:row r="68" ht="20" customHeight="1">
      <x:c r="B68" s="16" t="n">
        <x:v>59</x:v>
      </x:c>
      <x:c r="C68" s="24" t="n">
        <x:v>106.2389</x:v>
      </x:c>
    </x:row>
    <x:row r="69" ht="20" customHeight="1">
      <x:c r="B69" s="16" t="n">
        <x:v>60</x:v>
      </x:c>
      <x:c r="C69" s="24" t="n">
        <x:v>106.1568</x:v>
      </x:c>
    </x:row>
    <x:row r="70" ht="20" customHeight="1">
      <x:c r="B70" s="16" t="n">
        <x:v>61</x:v>
      </x:c>
      <x:c r="C70" s="24" t="n">
        <x:v>105.9495</x:v>
      </x:c>
    </x:row>
    <x:row r="71" ht="20" customHeight="1">
      <x:c r="B71" s="16" t="n">
        <x:v>62</x:v>
      </x:c>
      <x:c r="C71" s="24" t="n">
        <x:v>105.6038</x:v>
      </x:c>
    </x:row>
    <x:row r="72" ht="20" customHeight="1">
      <x:c r="B72" s="16" t="n">
        <x:v>63</x:v>
      </x:c>
      <x:c r="C72" s="24" t="n">
        <x:v>105.1373</x:v>
      </x:c>
    </x:row>
    <x:row r="73" ht="20" customHeight="1">
      <x:c r="B73" s="16" t="n">
        <x:v>64</x:v>
      </x:c>
      <x:c r="C73" s="24" t="n">
        <x:v>104.5969</x:v>
      </x:c>
    </x:row>
    <x:row r="74" ht="20" customHeight="1">
      <x:c r="B74" s="16" t="n">
        <x:v>65</x:v>
      </x:c>
      <x:c r="C74" s="24" t="n">
        <x:v>104.0521</x:v>
      </x:c>
    </x:row>
    <x:row r="75" ht="20" customHeight="1">
      <x:c r="B75" s="16" t="n">
        <x:v>66</x:v>
      </x:c>
      <x:c r="C75" s="24" t="n">
        <x:v>103.5842</x:v>
      </x:c>
    </x:row>
    <x:row r="76" ht="20" customHeight="1">
      <x:c r="B76" s="16" t="n">
        <x:v>67</x:v>
      </x:c>
      <x:c r="C76" s="24" t="n">
        <x:v>103.2737</x:v>
      </x:c>
    </x:row>
    <x:row r="77" ht="20" customHeight="1">
      <x:c r="B77" s="16" t="n">
        <x:v>68</x:v>
      </x:c>
      <x:c r="C77" s="24" t="n">
        <x:v>103.1863</x:v>
      </x:c>
    </x:row>
    <x:row r="78" ht="20" customHeight="1">
      <x:c r="B78" s="16" t="n">
        <x:v>69</x:v>
      </x:c>
      <x:c r="C78" s="24" t="n">
        <x:v>103.3627</x:v>
      </x:c>
    </x:row>
    <x:row r="79" ht="20" customHeight="1">
      <x:c r="B79" s="16" t="n">
        <x:v>70</x:v>
      </x:c>
      <x:c r="C79" s="24" t="n">
        <x:v>103.8107</x:v>
      </x:c>
    </x:row>
    <x:row r="80" ht="20" customHeight="1">
      <x:c r="B80" s="16" t="n">
        <x:v>71</x:v>
      </x:c>
      <x:c r="C80" s="24" t="n">
        <x:v>104.5036</x:v>
      </x:c>
    </x:row>
    <x:row r="81" ht="20" customHeight="1">
      <x:c r="B81" s="16" t="n">
        <x:v>72</x:v>
      </x:c>
      <x:c r="C81" s="24" t="n">
        <x:v>105.3841</x:v>
      </x:c>
    </x:row>
    <x:row r="82" ht="20" customHeight="1">
      <x:c r="B82" s="16" t="n">
        <x:v>73</x:v>
      </x:c>
      <x:c r="C82" s="24" t="n">
        <x:v>106.3726</x:v>
      </x:c>
    </x:row>
    <x:row r="83" ht="20" customHeight="1">
      <x:c r="B83" s="16" t="n">
        <x:v>74</x:v>
      </x:c>
      <x:c r="C83" s="24" t="n">
        <x:v>107.3798</x:v>
      </x:c>
    </x:row>
    <x:row r="84" ht="20" customHeight="1">
      <x:c r="B84" s="16" t="n">
        <x:v>75</x:v>
      </x:c>
      <x:c r="C84" s="24" t="n">
        <x:v>108.3196</x:v>
      </x:c>
    </x:row>
    <x:row r="85" ht="20" customHeight="1">
      <x:c r="B85" s="16" t="n">
        <x:v>76</x:v>
      </x:c>
      <x:c r="C85" s="24" t="n">
        <x:v>109.1227</x:v>
      </x:c>
    </x:row>
    <x:row r="86" ht="20" customHeight="1">
      <x:c r="B86" s="16" t="n">
        <x:v>77</x:v>
      </x:c>
      <x:c r="C86" s="24" t="n">
        <x:v>109.746</x:v>
      </x:c>
    </x:row>
    <x:row r="87" ht="20" customHeight="1">
      <x:c r="B87" s="16" t="n">
        <x:v>78</x:v>
      </x:c>
      <x:c r="C87" s="24" t="n">
        <x:v>110.1781</x:v>
      </x:c>
    </x:row>
    <x:row r="88" ht="20" customHeight="1">
      <x:c r="B88" s="16" t="n">
        <x:v>79</x:v>
      </x:c>
      <x:c r="C88" s="24" t="n">
        <x:v>110.439</x:v>
      </x:c>
    </x:row>
    <x:row r="89" ht="20" customHeight="1">
      <x:c r="B89" s="16" t="n">
        <x:v>80</x:v>
      </x:c>
      <x:c r="C89" s="24" t="n">
        <x:v>110.5746</x:v>
      </x:c>
    </x:row>
    <x:row r="90" ht="20" customHeight="1">
      <x:c r="B90" s="16" t="n">
        <x:v>81</x:v>
      </x:c>
      <x:c r="C90" s="24" t="n">
        <x:v>110.647</x:v>
      </x:c>
    </x:row>
    <x:row r="91" ht="20" customHeight="1">
      <x:c r="B91" s="16" t="n">
        <x:v>82</x:v>
      </x:c>
      <x:c r="C91" s="24" t="n">
        <x:v>110.7217</x:v>
      </x:c>
    </x:row>
    <x:row r="92" ht="20" customHeight="1">
      <x:c r="B92" s="16" t="n">
        <x:v>83</x:v>
      </x:c>
      <x:c r="C92" s="24" t="n">
        <x:v>110.8553</x:v>
      </x:c>
    </x:row>
    <x:row r="93" ht="20" customHeight="1">
      <x:c r="B93" s="16" t="n">
        <x:v>84</x:v>
      </x:c>
      <x:c r="C93" s="24" t="n">
        <x:v>111.0838</x:v>
      </x:c>
    </x:row>
    <x:row r="94" ht="20" customHeight="1">
      <x:c r="B94" s="16" t="n">
        <x:v>85</x:v>
      </x:c>
      <x:c r="C94" s="24" t="n">
        <x:v>111.4159</x:v>
      </x:c>
    </x:row>
    <x:row r="95" ht="20" customHeight="1">
      <x:c r="B95" s="16" t="n">
        <x:v>86</x:v>
      </x:c>
      <x:c r="C95" s="24" t="n">
        <x:v>111.8302</x:v>
      </x:c>
    </x:row>
    <x:row r="96" ht="20" customHeight="1">
      <x:c r="B96" s="16" t="n">
        <x:v>87</x:v>
      </x:c>
      <x:c r="C96" s="24" t="n">
        <x:v>112.2788</x:v>
      </x:c>
    </x:row>
    <x:row r="97" ht="20" customHeight="1">
      <x:c r="B97" s="16" t="n">
        <x:v>88</x:v>
      </x:c>
      <x:c r="C97" s="24" t="n">
        <x:v>112.6952</x:v>
      </x:c>
    </x:row>
    <x:row r="98" ht="20" customHeight="1">
      <x:c r="B98" s="16" t="n">
        <x:v>89</x:v>
      </x:c>
      <x:c r="C98" s="24" t="n">
        <x:v>113.0058</x:v>
      </x:c>
    </x:row>
    <x:row r="99" ht="20" customHeight="1">
      <x:c r="B99" s="16" t="n">
        <x:v>90</x:v>
      </x:c>
      <x:c r="C99" s="24" t="n">
        <x:v>113.1433</x:v>
      </x:c>
    </x:row>
    <x:row r="100" ht="20" customHeight="1">
      <x:c r="B100" s="16" t="n">
        <x:v>91</x:v>
      </x:c>
      <x:c r="C100" s="24" t="n">
        <x:v>113.0592</x:v>
      </x:c>
    </x:row>
    <x:row r="101" ht="20" customHeight="1">
      <x:c r="B101" s="16" t="n">
        <x:v>92</x:v>
      </x:c>
      <x:c r="C101" s="24" t="n">
        <x:v>112.7329</x:v>
      </x:c>
    </x:row>
    <x:row r="102" ht="20" customHeight="1">
      <x:c r="B102" s="16" t="n">
        <x:v>93</x:v>
      </x:c>
      <x:c r="C102" s="24" t="n">
        <x:v>112.1771</x:v>
      </x:c>
    </x:row>
    <x:row r="103" ht="20" customHeight="1">
      <x:c r="B103" s="16" t="n">
        <x:v>94</x:v>
      </x:c>
      <x:c r="C103" s="24" t="n">
        <x:v>111.4372</x:v>
      </x:c>
    </x:row>
    <x:row r="104" ht="20" customHeight="1">
      <x:c r="B104" s="16" t="n">
        <x:v>95</x:v>
      </x:c>
      <x:c r="C104" s="24" t="n">
        <x:v>110.5855</x:v>
      </x:c>
    </x:row>
    <x:row r="105" ht="20" customHeight="1">
      <x:c r="B105" s="16" t="n">
        <x:v>96</x:v>
      </x:c>
      <x:c r="C105" s="24" t="n">
        <x:v>109.7107</x:v>
      </x:c>
    </x:row>
    <x:row r="106" ht="20" customHeight="1">
      <x:c r="B106" s="16" t="n">
        <x:v>97</x:v>
      </x:c>
      <x:c r="C106" s="24" t="n">
        <x:v>108.9051</x:v>
      </x:c>
    </x:row>
    <x:row r="107" ht="20" customHeight="1">
      <x:c r="B107" s="16" t="n">
        <x:v>98</x:v>
      </x:c>
      <x:c r="C107" s="24" t="n">
        <x:v>108.2505</x:v>
      </x:c>
    </x:row>
    <x:row r="108" ht="20" customHeight="1">
      <x:c r="B108" s="16" t="n">
        <x:v>99</x:v>
      </x:c>
      <x:c r="C108" s="24" t="n">
        <x:v>107.8068</x:v>
      </x:c>
    </x:row>
    <x:row r="109" ht="20" customHeight="1">
      <x:c r="B109" s="16" t="n">
        <x:v>100</x:v>
      </x:c>
      <x:c r="C109" s="24" t="n">
        <x:v>107.6031</x:v>
      </x:c>
    </x:row>
    <x:row r="110" ht="20" customHeight="1">
      <x:c r="B110" s="16" t="n">
        <x:v>101</x:v>
      </x:c>
      <x:c r="C110" s="24" t="n">
        <x:v>107.6353</x:v>
      </x:c>
    </x:row>
    <x:row r="111" ht="20" customHeight="1">
      <x:c r="B111" s="16" t="n">
        <x:v>102</x:v>
      </x:c>
      <x:c r="C111" s="24" t="n">
        <x:v>107.8677</x:v>
      </x:c>
    </x:row>
    <x:row r="112" ht="20" customHeight="1">
      <x:c r="B112" s="16" t="n">
        <x:v>103</x:v>
      </x:c>
      <x:c r="C112" s="24" t="n">
        <x:v>108.2408</x:v>
      </x:c>
    </x:row>
    <x:row r="113" ht="20" customHeight="1">
      <x:c r="B113" s="16" t="n">
        <x:v>104</x:v>
      </x:c>
      <x:c r="C113" s="24" t="n">
        <x:v>108.6824</x:v>
      </x:c>
    </x:row>
    <x:row r="114" ht="20" customHeight="1">
      <x:c r="B114" s="16" t="n">
        <x:v>105</x:v>
      </x:c>
      <x:c r="C114" s="24" t="n">
        <x:v>109.1211</x:v>
      </x:c>
    </x:row>
    <x:row r="115" ht="20" customHeight="1">
      <x:c r="B115" s="16" t="n">
        <x:v>106</x:v>
      </x:c>
      <x:c r="C115" s="24" t="n">
        <x:v>109.4985</x:v>
      </x:c>
    </x:row>
    <x:row r="116" ht="20" customHeight="1">
      <x:c r="B116" s="16" t="n">
        <x:v>107</x:v>
      </x:c>
      <x:c r="C116" s="24" t="n">
        <x:v>109.7791</x:v>
      </x:c>
    </x:row>
    <x:row r="117" ht="20" customHeight="1">
      <x:c r="B117" s="16" t="n">
        <x:v>108</x:v>
      </x:c>
      <x:c r="C117" s="24" t="n">
        <x:v>109.9568</x:v>
      </x:c>
    </x:row>
    <x:row r="118" ht="20" customHeight="1">
      <x:c r="B118" s="16" t="n">
        <x:v>109</x:v>
      </x:c>
      <x:c r="C118" s="24" t="n">
        <x:v>110.0547</x:v>
      </x:c>
    </x:row>
    <x:row r="119" ht="20" customHeight="1">
      <x:c r="B119" s="16" t="n">
        <x:v>110</x:v>
      </x:c>
      <x:c r="C119" s="24" t="n">
        <x:v>110.1203</x:v>
      </x:c>
    </x:row>
    <x:row r="120" ht="20" customHeight="1">
      <x:c r="B120" s="16" t="n">
        <x:v>111</x:v>
      </x:c>
      <x:c r="C120" s="24" t="n">
        <x:v>110.2162</x:v>
      </x:c>
    </x:row>
    <x:row r="121" ht="20" customHeight="1">
      <x:c r="B121" s="16" t="n">
        <x:v>112</x:v>
      </x:c>
      <x:c r="C121" s="24" t="n">
        <x:v>110.408</x:v>
      </x:c>
    </x:row>
    <x:row r="122" ht="20" customHeight="1">
      <x:c r="B122" s="16" t="n">
        <x:v>113</x:v>
      </x:c>
      <x:c r="C122" s="24" t="n">
        <x:v>110.751</x:v>
      </x:c>
    </x:row>
    <x:row r="123" ht="20" customHeight="1">
      <x:c r="B123" s="16" t="n">
        <x:v>114</x:v>
      </x:c>
      <x:c r="C123" s="24" t="n">
        <x:v>111.279</x:v>
      </x:c>
    </x:row>
    <x:row r="124" ht="20" customHeight="1">
      <x:c r="B124" s="16" t="n">
        <x:v>115</x:v>
      </x:c>
      <x:c r="C124" s="24" t="n">
        <x:v>111.9965</x:v>
      </x:c>
    </x:row>
    <x:row r="125" ht="20" customHeight="1">
      <x:c r="B125" s="16" t="n">
        <x:v>116</x:v>
      </x:c>
      <x:c r="C125" s="24" t="n">
        <x:v>112.8758</x:v>
      </x:c>
    </x:row>
    <x:row r="126" ht="20" customHeight="1">
      <x:c r="B126" s="16" t="n">
        <x:v>117</x:v>
      </x:c>
      <x:c r="C126" s="24" t="n">
        <x:v>113.8595</x:v>
      </x:c>
    </x:row>
    <x:row r="127" ht="20" customHeight="1">
      <x:c r="B127" s="16" t="n">
        <x:v>118</x:v>
      </x:c>
      <x:c r="C127" s="24" t="n">
        <x:v>114.8685</x:v>
      </x:c>
    </x:row>
    <x:row r="128" ht="20" customHeight="1">
      <x:c r="B128" s="16" t="n">
        <x:v>119</x:v>
      </x:c>
      <x:c r="C128" s="24" t="n">
        <x:v>115.8135</x:v>
      </x:c>
    </x:row>
    <x:row r="129" ht="20" customHeight="1">
      <x:c r="B129" s="16" t="n">
        <x:v>120</x:v>
      </x:c>
      <x:c r="C129" s="24" t="n">
        <x:v>116.6081</x:v>
      </x:c>
    </x:row>
  </x:sheetData>
  <x:conditionalFormatting sqref="C10:C129">
    <x:cfRule type="expression" dxfId="0" priority="1">
      <x:formula>AND(C10&lt;&gt;"",NOT(ISNUMBER(C10)))</x:formula>
    </x:cfRule>
  </x:conditionalFormatting>
  <x:pageMargins left="0.7" right="0.7" top="0.75" bottom="0.75" header="0.3" footer="0.3"/>
</x:worksheet>
</file>

<file path=docProps/app.xml><?xml version="1.0" encoding="utf-8"?>
<ns0:Properties xmlns:ns0="http://schemas.openxmlformats.org/officeDocument/2006/extended-properties">
  <ns0:Application>InsomniCapital</ns0:Application>
</ns0:Properties>
</file>

<file path=docProps/core.xml><?xml version="1.0" encoding="utf-8"?>
<ns0:coreProperties xmlns:dc="http://purl.org/dc/elements/1.1/" xmlns:ns0="http://schemas.openxmlformats.org/package/2006/metadata/core-properties">
  <dc:creator>InsomniCapital</dc:creator>
  <ns0:lastModifiedBy>InsomniCapital</ns0:lastModifiedBy>
</ns0:coreProperties>
</file>